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filterPrivacy="1" defaultThemeVersion="124226"/>
  <bookViews>
    <workbookView xWindow="75" yWindow="-15" windowWidth="16515" windowHeight="13365" tabRatio="516"/>
  </bookViews>
  <sheets>
    <sheet name="Chart of Accounts" sheetId="8" r:id="rId1"/>
    <sheet name="Journals" sheetId="1" r:id="rId2"/>
    <sheet name="Subsid Ledgers" sheetId="2" r:id="rId3"/>
    <sheet name="Gen Ledger" sheetId="3" r:id="rId4"/>
    <sheet name="Worksheet" sheetId="4" r:id="rId5"/>
    <sheet name="Income Sment" sheetId="5" r:id="rId6"/>
    <sheet name="Balance Sheet" sheetId="7" r:id="rId7"/>
    <sheet name="Post Cl Trial Bal" sheetId="6" r:id="rId8"/>
  </sheets>
  <definedNames>
    <definedName name="_xlnm.Print_Area" localSheetId="3">'Gen Ledger'!$A$1:$G$227</definedName>
    <definedName name="_xlnm.Print_Area" localSheetId="2">'Subsid Ledgers'!$A$1:$G$98</definedName>
  </definedNames>
  <calcPr calcId="145621" concurrentCalc="0"/>
</workbook>
</file>

<file path=xl/calcChain.xml><?xml version="1.0" encoding="utf-8"?>
<calcChain xmlns="http://schemas.openxmlformats.org/spreadsheetml/2006/main">
  <c r="B105" i="1" l="1"/>
  <c r="B81" i="1"/>
  <c r="F33" i="3"/>
  <c r="C42" i="4"/>
  <c r="C41" i="4"/>
  <c r="F6" i="3"/>
  <c r="F7" i="3"/>
  <c r="F14" i="3"/>
  <c r="F15" i="3"/>
  <c r="F16" i="3"/>
  <c r="F23" i="3"/>
  <c r="F24" i="3"/>
  <c r="F25" i="3"/>
  <c r="F26" i="3"/>
  <c r="F27" i="3"/>
  <c r="F34" i="3"/>
  <c r="F41" i="3"/>
  <c r="F42" i="3"/>
  <c r="F49" i="3"/>
  <c r="G56" i="3"/>
  <c r="G70" i="3"/>
  <c r="G77" i="3"/>
  <c r="G78" i="3"/>
  <c r="G79" i="3"/>
  <c r="G80" i="3"/>
  <c r="G81" i="3"/>
  <c r="G82" i="3"/>
  <c r="G83" i="3"/>
  <c r="G90" i="3"/>
  <c r="G91" i="3"/>
  <c r="G92" i="3"/>
  <c r="G93" i="3"/>
  <c r="G99" i="3"/>
  <c r="G106" i="3"/>
  <c r="G107" i="3"/>
  <c r="G114" i="3"/>
  <c r="G115" i="3"/>
  <c r="G116" i="3"/>
  <c r="C40" i="4"/>
  <c r="F48" i="3"/>
  <c r="G55" i="3"/>
  <c r="F63" i="3"/>
  <c r="B34" i="4"/>
  <c r="A34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7" i="4"/>
  <c r="B8" i="4"/>
  <c r="B9" i="4"/>
  <c r="B10" i="4"/>
  <c r="B11" i="4"/>
  <c r="B12" i="4"/>
  <c r="B14" i="4"/>
  <c r="B16" i="4"/>
  <c r="B17" i="4"/>
  <c r="B18" i="4"/>
  <c r="B19" i="4"/>
  <c r="B20" i="4"/>
  <c r="B21" i="4"/>
  <c r="B22" i="4"/>
  <c r="B23" i="4"/>
  <c r="B24" i="4"/>
  <c r="B25" i="4"/>
  <c r="B28" i="4"/>
  <c r="B29" i="4"/>
  <c r="B30" i="4"/>
  <c r="B31" i="4"/>
  <c r="B32" i="4"/>
  <c r="B33" i="4"/>
  <c r="B7" i="4"/>
  <c r="G69" i="3"/>
  <c r="G113" i="3"/>
  <c r="F6" i="2"/>
  <c r="F7" i="2"/>
  <c r="F8" i="2"/>
  <c r="F39" i="2"/>
  <c r="F13" i="2"/>
  <c r="F14" i="2"/>
  <c r="F40" i="2"/>
  <c r="F33" i="2"/>
  <c r="F21" i="2"/>
  <c r="F41" i="2"/>
  <c r="F28" i="2"/>
  <c r="F42" i="2"/>
  <c r="F5" i="3"/>
  <c r="F13" i="3"/>
  <c r="F22" i="3"/>
  <c r="F40" i="3"/>
  <c r="G89" i="3"/>
  <c r="G76" i="3"/>
  <c r="F28" i="3"/>
  <c r="G75" i="2"/>
  <c r="G76" i="2"/>
  <c r="E62" i="8"/>
  <c r="C43" i="8"/>
  <c r="G53" i="2"/>
  <c r="G54" i="2"/>
  <c r="G64" i="2"/>
  <c r="G70" i="2"/>
  <c r="G81" i="2"/>
  <c r="H55" i="1"/>
  <c r="H34" i="1"/>
  <c r="G21" i="1"/>
  <c r="H11" i="1"/>
  <c r="C39" i="4"/>
  <c r="B213" i="3"/>
  <c r="B185" i="3"/>
  <c r="B51" i="3"/>
  <c r="B44" i="3"/>
  <c r="B65" i="3"/>
  <c r="B58" i="3"/>
  <c r="E63" i="8"/>
  <c r="E64" i="8"/>
  <c r="E65" i="8"/>
  <c r="G85" i="2"/>
  <c r="D57" i="8"/>
  <c r="D15" i="8"/>
  <c r="B40" i="2"/>
  <c r="B39" i="2"/>
  <c r="C6" i="8"/>
  <c r="F20" i="2"/>
  <c r="B43" i="2"/>
  <c r="F27" i="2"/>
  <c r="G59" i="2"/>
  <c r="C7" i="8"/>
  <c r="D34" i="8"/>
  <c r="G65" i="2"/>
  <c r="C34" i="8"/>
  <c r="C38" i="4"/>
</calcChain>
</file>

<file path=xl/sharedStrings.xml><?xml version="1.0" encoding="utf-8"?>
<sst xmlns="http://schemas.openxmlformats.org/spreadsheetml/2006/main" count="570" uniqueCount="144">
  <si>
    <t>CR</t>
  </si>
  <si>
    <t>Income Summary</t>
    <phoneticPr fontId="3" type="noConversion"/>
  </si>
  <si>
    <t>Posting References for Totals</t>
  </si>
  <si>
    <t>Odin Training &amp; Recruitment</t>
  </si>
  <si>
    <t>e</t>
  </si>
  <si>
    <t>a</t>
  </si>
  <si>
    <t>b</t>
  </si>
  <si>
    <t>c</t>
  </si>
  <si>
    <t>d</t>
  </si>
  <si>
    <t>Bal</t>
  </si>
  <si>
    <t>CASH PAYMENTS JOURNAL</t>
  </si>
  <si>
    <t>Chq. No.</t>
  </si>
  <si>
    <t>Accounts Payable</t>
  </si>
  <si>
    <t>Wages Expense</t>
  </si>
  <si>
    <t>Page 18</t>
  </si>
  <si>
    <t>Page 17</t>
  </si>
  <si>
    <t>Page 25</t>
  </si>
  <si>
    <t>Page 62</t>
  </si>
  <si>
    <t>Account Details</t>
  </si>
  <si>
    <t xml:space="preserve">Page 63 </t>
  </si>
  <si>
    <t>Adjusting Entries</t>
  </si>
  <si>
    <t>Page 64</t>
  </si>
  <si>
    <t>Closing Entries</t>
  </si>
  <si>
    <t>Accounts Receivable Subsidiary Ledger</t>
  </si>
  <si>
    <t>Account:</t>
  </si>
  <si>
    <t>Jnl Ref</t>
  </si>
  <si>
    <t xml:space="preserve">Debit </t>
  </si>
  <si>
    <t>Balance</t>
  </si>
  <si>
    <t>SCHEDULE OF ACCOUNTS RECEIVABLE</t>
  </si>
  <si>
    <t>AS AT 30 APRIL</t>
  </si>
  <si>
    <t>Accounts Payable Subsidiary Ledger</t>
  </si>
  <si>
    <t>SCHEDULE OF ACCOUNTS PAYABLE</t>
  </si>
  <si>
    <t>Prepaid Insurance</t>
  </si>
  <si>
    <t xml:space="preserve">Account No. </t>
  </si>
  <si>
    <t>Computer Equipment</t>
  </si>
  <si>
    <t>Accumulated Depreciation - Computer Equipment</t>
  </si>
  <si>
    <t>Account No.</t>
  </si>
  <si>
    <t>Wages Payable</t>
  </si>
  <si>
    <t>PAYG Tax Payable</t>
  </si>
  <si>
    <t>Capital</t>
  </si>
  <si>
    <t>Office Supplies Expense</t>
  </si>
  <si>
    <t>Telephone and Internet Expense</t>
  </si>
  <si>
    <t>Insurance Expense</t>
  </si>
  <si>
    <t>Depreciation - Office Equipment</t>
  </si>
  <si>
    <t>Depreciation - Computer Equipment</t>
  </si>
  <si>
    <t>Unadjusted Trial Balance</t>
  </si>
  <si>
    <t>DR</t>
  </si>
  <si>
    <t>General Journal</t>
  </si>
  <si>
    <t>Net Profit</t>
    <phoneticPr fontId="3" type="noConversion"/>
  </si>
  <si>
    <t>Income Summary</t>
  </si>
  <si>
    <t>Adjustments</t>
  </si>
  <si>
    <t>Adjusted Trial Balance</t>
  </si>
  <si>
    <t>Income Statement</t>
  </si>
  <si>
    <t>Balance Sheet</t>
  </si>
  <si>
    <t>Month ended 30 April</t>
  </si>
  <si>
    <t>Month Ended 30 April</t>
  </si>
  <si>
    <t>Worksheet for month ended 30 April</t>
  </si>
  <si>
    <t>Rent Expense</t>
  </si>
  <si>
    <t>Depreciation Expense - Computer Equipment</t>
  </si>
  <si>
    <t>Post Closing Trial Balance</t>
  </si>
  <si>
    <t>as at 30 April</t>
  </si>
  <si>
    <t>Account Name</t>
  </si>
  <si>
    <t xml:space="preserve">Office Supplies Inventory </t>
  </si>
  <si>
    <t>Office Supplies Inventory</t>
  </si>
  <si>
    <t>Drawings</t>
  </si>
  <si>
    <t>Premium Accountants</t>
  </si>
  <si>
    <t>Insight Computers</t>
  </si>
  <si>
    <t>Date</t>
  </si>
  <si>
    <t>Invoice No.</t>
  </si>
  <si>
    <t>Account Debited</t>
  </si>
  <si>
    <t>Post Ref</t>
  </si>
  <si>
    <t>CASH RECEIPTS JOURNAL</t>
  </si>
  <si>
    <t>Account Credited</t>
  </si>
  <si>
    <t>Debit</t>
  </si>
  <si>
    <t>Cash at Bank</t>
  </si>
  <si>
    <t>Credit</t>
  </si>
  <si>
    <t>Accounts Receivable</t>
  </si>
  <si>
    <t>Account Title</t>
  </si>
  <si>
    <t>Statement of Changes in Equity</t>
  </si>
  <si>
    <t>Inventory</t>
  </si>
  <si>
    <t>Indigo Sports Centre</t>
  </si>
  <si>
    <t>Weston High School</t>
  </si>
  <si>
    <t>Dawson Training</t>
  </si>
  <si>
    <t>Ballistic Sports Equipment</t>
  </si>
  <si>
    <t>Sports Wholesalers</t>
  </si>
  <si>
    <t>SALES  JOURNAL</t>
  </si>
  <si>
    <t>Cost of Sales Dr Inventory Cr</t>
  </si>
  <si>
    <t>PURCHASES JOURNAL</t>
  </si>
  <si>
    <t>Sales Revenue</t>
  </si>
  <si>
    <t>Snowy Resort</t>
  </si>
  <si>
    <t>Dunlop</t>
  </si>
  <si>
    <t>Mainstream Adventures</t>
  </si>
  <si>
    <t>Tennis racquets</t>
  </si>
  <si>
    <t>Cross-Trainers</t>
  </si>
  <si>
    <t>Skis</t>
  </si>
  <si>
    <t>List of Inventory Items</t>
  </si>
  <si>
    <t>Cost of Goods Sold</t>
  </si>
  <si>
    <t>Tax Payable (GST)</t>
  </si>
  <si>
    <t>Bank Charges</t>
  </si>
  <si>
    <t xml:space="preserve">Accounts Receivable Subsidiary Ledger </t>
  </si>
  <si>
    <t xml:space="preserve">Accounts Payable Subsidiary Ledger </t>
  </si>
  <si>
    <t>Cash at Bank - ANZ</t>
  </si>
  <si>
    <t>Sales Returns &amp; Allowances</t>
  </si>
  <si>
    <t>Classified Income Statement</t>
  </si>
  <si>
    <t>Number of units</t>
  </si>
  <si>
    <t>Active Sports</t>
  </si>
  <si>
    <t>Chart of Accounts and Opening Balances as at 31 March</t>
  </si>
  <si>
    <t>as at 31 March</t>
  </si>
  <si>
    <t>Marketing Expense</t>
  </si>
  <si>
    <t>Store Equipment</t>
  </si>
  <si>
    <t>Accumulated Depreciation - Store Equipment</t>
  </si>
  <si>
    <t>Depreciation Expense - Store Equipment</t>
  </si>
  <si>
    <t>Utilities Expense</t>
  </si>
  <si>
    <t>Classified Comparative Balance Sheet as at 30 April</t>
  </si>
  <si>
    <t>Letter of adj</t>
  </si>
  <si>
    <t>Proof-Unadjusted Trial Balance</t>
  </si>
  <si>
    <t>Proof-Adjustments</t>
  </si>
  <si>
    <t>Proof-Adjusted Trial Balance</t>
  </si>
  <si>
    <t>Proof-Income Statement</t>
  </si>
  <si>
    <t>Proof-Balance Sheet</t>
  </si>
  <si>
    <t>Confirm Subsidiary Ledger Matches General Ledger Control Account</t>
  </si>
  <si>
    <t>Y/N</t>
  </si>
  <si>
    <t>Proof</t>
  </si>
  <si>
    <t>Cash at Bank Dr</t>
  </si>
  <si>
    <t>Sales Revenue Cr</t>
  </si>
  <si>
    <t>Accounts Receivable Cr</t>
  </si>
  <si>
    <t>Other Accounts Cr</t>
  </si>
  <si>
    <t>GST Clearing Cr</t>
  </si>
  <si>
    <t>Accounts Receivable Dr</t>
  </si>
  <si>
    <t>Inventory Dr</t>
  </si>
  <si>
    <t>GST Clearing Dr</t>
  </si>
  <si>
    <t>Accounts Payable Cr</t>
  </si>
  <si>
    <t>Accounts Payable Dr</t>
  </si>
  <si>
    <t>Other Accounts Dr</t>
  </si>
  <si>
    <t>Cash at Bank Cr</t>
  </si>
  <si>
    <t>Unit Cost $</t>
  </si>
  <si>
    <t>Total Value $</t>
  </si>
  <si>
    <t>Unit Selling Price $</t>
  </si>
  <si>
    <t>(excl GST)</t>
  </si>
  <si>
    <t>Ballistic Sports</t>
  </si>
  <si>
    <t>Accum Depcn - Computer</t>
  </si>
  <si>
    <t>Accum Depcn - Store Equipment</t>
  </si>
  <si>
    <t>Depreciation Expense - Store Equip</t>
  </si>
  <si>
    <t>Depreciation Expense - Comp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</si>
</sst>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Symbol"/>
      <family val="1"/>
      <charset val="2"/>
    </font>
    <font>
      <sz val="10"/>
      <color theme="3"/>
      <name val="Verdana"/>
      <family val="2"/>
    </font>
    <font>
      <sz val="16"/>
      <name val="Verdana"/>
      <family val="2"/>
    </font>
    <font>
      <b/>
      <sz val="7.5"/>
      <name val="Verdana"/>
      <family val="2"/>
    </font>
    <font>
      <sz val="9"/>
      <name val="Verdana"/>
      <family val="2"/>
    </font>
    <font>
      <b/>
      <sz val="22"/>
      <name val="Verdana"/>
      <family val="2"/>
    </font>
    <font>
      <sz val="2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3" fontId="2" fillId="0" borderId="0" xfId="0" applyNumberFormat="1" applyFont="1"/>
    <xf numFmtId="164" fontId="0" fillId="0" borderId="0" xfId="1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1" applyNumberFormat="1" applyFont="1"/>
    <xf numFmtId="0" fontId="5" fillId="0" borderId="0" xfId="0" applyFont="1"/>
    <xf numFmtId="0" fontId="5" fillId="0" borderId="0" xfId="0" applyFont="1" applyAlignment="1">
      <alignment horizontal="centerContinuous"/>
    </xf>
    <xf numFmtId="164" fontId="2" fillId="0" borderId="1" xfId="1" applyNumberFormat="1" applyFont="1" applyBorder="1"/>
    <xf numFmtId="3" fontId="0" fillId="0" borderId="1" xfId="0" applyNumberFormat="1" applyBorder="1"/>
    <xf numFmtId="3" fontId="2" fillId="0" borderId="1" xfId="0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/>
    </xf>
    <xf numFmtId="164" fontId="0" fillId="0" borderId="1" xfId="0" applyNumberFormat="1" applyBorder="1"/>
    <xf numFmtId="3" fontId="5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" fontId="6" fillId="0" borderId="0" xfId="0" applyNumberFormat="1" applyFont="1"/>
    <xf numFmtId="164" fontId="0" fillId="0" borderId="0" xfId="0" applyNumberFormat="1"/>
    <xf numFmtId="0" fontId="0" fillId="0" borderId="0" xfId="0" applyFill="1"/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16" fontId="9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0" fontId="2" fillId="0" borderId="0" xfId="0" applyFont="1" applyFill="1"/>
    <xf numFmtId="3" fontId="5" fillId="0" borderId="0" xfId="0" applyNumberFormat="1" applyFont="1" applyFill="1" applyAlignment="1">
      <alignment horizontal="centerContinuous"/>
    </xf>
    <xf numFmtId="3" fontId="0" fillId="0" borderId="0" xfId="0" applyNumberFormat="1" applyFill="1"/>
    <xf numFmtId="16" fontId="2" fillId="0" borderId="0" xfId="0" applyNumberFormat="1" applyFont="1" applyFill="1"/>
    <xf numFmtId="164" fontId="2" fillId="0" borderId="0" xfId="1" applyNumberFormat="1" applyFont="1" applyFill="1"/>
    <xf numFmtId="16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centerContinuous"/>
    </xf>
    <xf numFmtId="16" fontId="2" fillId="0" borderId="0" xfId="0" applyNumberFormat="1" applyFont="1"/>
    <xf numFmtId="164" fontId="2" fillId="0" borderId="0" xfId="1" applyNumberFormat="1" applyFont="1" applyBorder="1"/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/>
    <xf numFmtId="3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66" fontId="10" fillId="0" borderId="0" xfId="1" applyNumberFormat="1" applyFont="1" applyAlignment="1">
      <alignment horizontal="center"/>
    </xf>
    <xf numFmtId="166" fontId="0" fillId="0" borderId="0" xfId="1" applyNumberFormat="1" applyFont="1"/>
    <xf numFmtId="0" fontId="13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166" fontId="2" fillId="0" borderId="0" xfId="1" applyNumberFormat="1" applyFont="1"/>
    <xf numFmtId="164" fontId="0" fillId="0" borderId="0" xfId="0" applyNumberFormat="1" applyBorder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Layout" zoomScaleNormal="100" workbookViewId="0"/>
  </sheetViews>
  <sheetFormatPr defaultColWidth="11" defaultRowHeight="12.75" x14ac:dyDescent="0.2"/>
  <cols>
    <col min="1" max="1" width="9.875" customWidth="1"/>
    <col min="2" max="2" width="40.25" customWidth="1"/>
    <col min="5" max="5" width="13.125" customWidth="1"/>
    <col min="6" max="6" width="13.75" customWidth="1"/>
  </cols>
  <sheetData>
    <row r="1" spans="1:4" ht="15" x14ac:dyDescent="0.2">
      <c r="A1" s="12" t="s">
        <v>106</v>
      </c>
      <c r="B1" s="9"/>
      <c r="C1" s="9"/>
      <c r="D1" s="9"/>
    </row>
    <row r="3" spans="1:4" x14ac:dyDescent="0.2">
      <c r="A3" t="s">
        <v>36</v>
      </c>
      <c r="B3" t="s">
        <v>61</v>
      </c>
      <c r="C3" s="9" t="s">
        <v>27</v>
      </c>
      <c r="D3" s="9"/>
    </row>
    <row r="4" spans="1:4" x14ac:dyDescent="0.2">
      <c r="C4" s="9" t="s">
        <v>46</v>
      </c>
      <c r="D4" s="9" t="s">
        <v>0</v>
      </c>
    </row>
    <row r="5" spans="1:4" x14ac:dyDescent="0.2">
      <c r="A5">
        <v>101</v>
      </c>
      <c r="B5" s="37" t="s">
        <v>101</v>
      </c>
      <c r="C5" s="10">
        <v>27580</v>
      </c>
      <c r="D5" s="10"/>
    </row>
    <row r="6" spans="1:4" x14ac:dyDescent="0.2">
      <c r="A6">
        <v>110</v>
      </c>
      <c r="B6" t="s">
        <v>76</v>
      </c>
      <c r="C6" s="10">
        <f>+C43</f>
        <v>36518</v>
      </c>
      <c r="D6" s="10"/>
    </row>
    <row r="7" spans="1:4" x14ac:dyDescent="0.2">
      <c r="A7">
        <v>112</v>
      </c>
      <c r="B7" s="37" t="s">
        <v>79</v>
      </c>
      <c r="C7" s="10">
        <f>+E65</f>
        <v>46770</v>
      </c>
      <c r="D7" s="10"/>
    </row>
    <row r="8" spans="1:4" x14ac:dyDescent="0.2">
      <c r="A8">
        <v>115</v>
      </c>
      <c r="B8" t="s">
        <v>32</v>
      </c>
      <c r="C8" s="10">
        <v>0</v>
      </c>
      <c r="D8" s="10"/>
    </row>
    <row r="9" spans="1:4" x14ac:dyDescent="0.2">
      <c r="A9">
        <v>118</v>
      </c>
      <c r="B9" t="s">
        <v>62</v>
      </c>
      <c r="C9" s="10">
        <v>1520</v>
      </c>
      <c r="D9" s="10"/>
    </row>
    <row r="10" spans="1:4" x14ac:dyDescent="0.2">
      <c r="A10">
        <v>130</v>
      </c>
      <c r="B10" s="37" t="s">
        <v>34</v>
      </c>
      <c r="C10" s="10">
        <v>24460</v>
      </c>
      <c r="D10" s="10"/>
    </row>
    <row r="11" spans="1:4" x14ac:dyDescent="0.2">
      <c r="A11">
        <v>131</v>
      </c>
      <c r="B11" s="37" t="s">
        <v>35</v>
      </c>
      <c r="C11" s="10"/>
      <c r="D11" s="10">
        <v>15288</v>
      </c>
    </row>
    <row r="12" spans="1:4" x14ac:dyDescent="0.2">
      <c r="A12">
        <v>135</v>
      </c>
      <c r="B12" s="37" t="s">
        <v>109</v>
      </c>
      <c r="C12" s="10">
        <v>29080</v>
      </c>
      <c r="D12" s="10"/>
    </row>
    <row r="13" spans="1:4" x14ac:dyDescent="0.2">
      <c r="A13">
        <v>136</v>
      </c>
      <c r="B13" s="37" t="s">
        <v>110</v>
      </c>
      <c r="C13" s="10"/>
      <c r="D13" s="10">
        <v>14040</v>
      </c>
    </row>
    <row r="14" spans="1:4" x14ac:dyDescent="0.2">
      <c r="A14">
        <v>200</v>
      </c>
      <c r="B14" s="37" t="s">
        <v>97</v>
      </c>
      <c r="C14" s="10"/>
      <c r="D14" s="10">
        <v>12450</v>
      </c>
    </row>
    <row r="15" spans="1:4" x14ac:dyDescent="0.2">
      <c r="A15">
        <v>201</v>
      </c>
      <c r="B15" t="s">
        <v>12</v>
      </c>
      <c r="C15" s="10"/>
      <c r="D15" s="10">
        <f>+D57</f>
        <v>28970</v>
      </c>
    </row>
    <row r="16" spans="1:4" x14ac:dyDescent="0.2">
      <c r="A16">
        <v>203</v>
      </c>
      <c r="B16" t="s">
        <v>37</v>
      </c>
      <c r="C16" s="10"/>
      <c r="D16" s="10">
        <v>0</v>
      </c>
    </row>
    <row r="17" spans="1:4" x14ac:dyDescent="0.2">
      <c r="A17">
        <v>205</v>
      </c>
      <c r="B17" t="s">
        <v>38</v>
      </c>
      <c r="C17" s="10"/>
      <c r="D17" s="10">
        <v>5180</v>
      </c>
    </row>
    <row r="18" spans="1:4" x14ac:dyDescent="0.2">
      <c r="A18">
        <v>301</v>
      </c>
      <c r="B18" t="s">
        <v>39</v>
      </c>
      <c r="C18" s="10"/>
      <c r="D18" s="10">
        <v>90000</v>
      </c>
    </row>
    <row r="19" spans="1:4" x14ac:dyDescent="0.2">
      <c r="A19">
        <v>302</v>
      </c>
      <c r="B19" t="s">
        <v>64</v>
      </c>
    </row>
    <row r="20" spans="1:4" x14ac:dyDescent="0.2">
      <c r="A20">
        <v>307</v>
      </c>
      <c r="B20" t="s">
        <v>1</v>
      </c>
    </row>
    <row r="21" spans="1:4" x14ac:dyDescent="0.2">
      <c r="A21">
        <v>401</v>
      </c>
      <c r="B21" s="37" t="s">
        <v>88</v>
      </c>
    </row>
    <row r="22" spans="1:4" x14ac:dyDescent="0.2">
      <c r="A22">
        <v>402</v>
      </c>
      <c r="B22" s="37" t="s">
        <v>102</v>
      </c>
    </row>
    <row r="23" spans="1:4" x14ac:dyDescent="0.2">
      <c r="A23">
        <v>501</v>
      </c>
      <c r="B23" s="37" t="s">
        <v>96</v>
      </c>
    </row>
    <row r="24" spans="1:4" x14ac:dyDescent="0.2">
      <c r="A24">
        <v>503</v>
      </c>
      <c r="B24" s="37" t="s">
        <v>98</v>
      </c>
    </row>
    <row r="25" spans="1:4" x14ac:dyDescent="0.2">
      <c r="A25">
        <v>505</v>
      </c>
      <c r="B25" t="s">
        <v>58</v>
      </c>
    </row>
    <row r="26" spans="1:4" x14ac:dyDescent="0.2">
      <c r="A26">
        <v>506</v>
      </c>
      <c r="B26" s="37" t="s">
        <v>111</v>
      </c>
    </row>
    <row r="27" spans="1:4" x14ac:dyDescent="0.2">
      <c r="A27">
        <v>520</v>
      </c>
      <c r="B27" t="s">
        <v>42</v>
      </c>
    </row>
    <row r="28" spans="1:4" x14ac:dyDescent="0.2">
      <c r="A28">
        <v>522</v>
      </c>
      <c r="B28" s="37" t="s">
        <v>108</v>
      </c>
    </row>
    <row r="29" spans="1:4" x14ac:dyDescent="0.2">
      <c r="A29">
        <v>542</v>
      </c>
      <c r="B29" t="s">
        <v>40</v>
      </c>
    </row>
    <row r="30" spans="1:4" x14ac:dyDescent="0.2">
      <c r="A30">
        <v>560</v>
      </c>
      <c r="B30" t="s">
        <v>57</v>
      </c>
    </row>
    <row r="31" spans="1:4" x14ac:dyDescent="0.2">
      <c r="A31">
        <v>580</v>
      </c>
      <c r="B31" t="s">
        <v>41</v>
      </c>
    </row>
    <row r="32" spans="1:4" x14ac:dyDescent="0.2">
      <c r="A32">
        <v>582</v>
      </c>
      <c r="B32" s="37" t="s">
        <v>112</v>
      </c>
    </row>
    <row r="33" spans="1:4" x14ac:dyDescent="0.2">
      <c r="A33">
        <v>585</v>
      </c>
      <c r="B33" t="s">
        <v>13</v>
      </c>
    </row>
    <row r="34" spans="1:4" ht="13.5" thickBot="1" x14ac:dyDescent="0.25">
      <c r="C34" s="19">
        <f>SUM(C5:C33)</f>
        <v>165928</v>
      </c>
      <c r="D34" s="19">
        <f>SUM(D5:D33)</f>
        <v>165928</v>
      </c>
    </row>
    <row r="35" spans="1:4" ht="13.5" thickTop="1" x14ac:dyDescent="0.2">
      <c r="D35" s="23"/>
    </row>
    <row r="36" spans="1:4" ht="15" x14ac:dyDescent="0.2">
      <c r="A36" s="12" t="s">
        <v>99</v>
      </c>
      <c r="B36" s="12"/>
      <c r="C36" s="12"/>
      <c r="D36" s="12"/>
    </row>
    <row r="37" spans="1:4" ht="15" x14ac:dyDescent="0.2">
      <c r="A37" s="12" t="s">
        <v>107</v>
      </c>
      <c r="B37" s="12"/>
      <c r="C37" s="12"/>
      <c r="D37" s="12"/>
    </row>
    <row r="38" spans="1:4" x14ac:dyDescent="0.2">
      <c r="B38" s="37" t="s">
        <v>82</v>
      </c>
      <c r="C38" s="10">
        <v>23120</v>
      </c>
    </row>
    <row r="39" spans="1:4" x14ac:dyDescent="0.2">
      <c r="B39" s="37" t="s">
        <v>80</v>
      </c>
      <c r="C39" s="10">
        <v>7448</v>
      </c>
    </row>
    <row r="40" spans="1:4" x14ac:dyDescent="0.2">
      <c r="B40" s="37" t="s">
        <v>91</v>
      </c>
      <c r="C40" s="10">
        <v>0</v>
      </c>
    </row>
    <row r="41" spans="1:4" x14ac:dyDescent="0.2">
      <c r="B41" s="37" t="s">
        <v>89</v>
      </c>
      <c r="C41" s="10">
        <v>0</v>
      </c>
    </row>
    <row r="42" spans="1:4" x14ac:dyDescent="0.2">
      <c r="B42" s="37" t="s">
        <v>81</v>
      </c>
      <c r="C42" s="10">
        <v>5950</v>
      </c>
    </row>
    <row r="43" spans="1:4" ht="13.5" thickBot="1" x14ac:dyDescent="0.25">
      <c r="C43" s="13">
        <f>SUM(C38:C42)</f>
        <v>36518</v>
      </c>
    </row>
    <row r="44" spans="1:4" ht="13.5" thickTop="1" x14ac:dyDescent="0.2"/>
    <row r="47" spans="1:4" ht="15" x14ac:dyDescent="0.2">
      <c r="A47" s="12" t="s">
        <v>100</v>
      </c>
      <c r="B47" s="12"/>
      <c r="C47" s="12"/>
      <c r="D47" s="12"/>
    </row>
    <row r="48" spans="1:4" ht="15" x14ac:dyDescent="0.2">
      <c r="A48" s="12" t="s">
        <v>107</v>
      </c>
      <c r="B48" s="12"/>
      <c r="C48" s="12"/>
      <c r="D48" s="12"/>
    </row>
    <row r="51" spans="1:8" x14ac:dyDescent="0.2">
      <c r="B51" s="37" t="s">
        <v>83</v>
      </c>
      <c r="D51" s="10">
        <v>16500</v>
      </c>
    </row>
    <row r="52" spans="1:8" x14ac:dyDescent="0.2">
      <c r="B52" s="37" t="s">
        <v>90</v>
      </c>
      <c r="D52" s="10">
        <v>0</v>
      </c>
    </row>
    <row r="53" spans="1:8" x14ac:dyDescent="0.2">
      <c r="B53" t="s">
        <v>66</v>
      </c>
      <c r="D53" s="10">
        <v>4520</v>
      </c>
    </row>
    <row r="54" spans="1:8" x14ac:dyDescent="0.2">
      <c r="B54" t="s">
        <v>3</v>
      </c>
      <c r="D54" s="10">
        <v>1100</v>
      </c>
    </row>
    <row r="55" spans="1:8" x14ac:dyDescent="0.2">
      <c r="B55" t="s">
        <v>65</v>
      </c>
      <c r="D55" s="10">
        <v>3850</v>
      </c>
    </row>
    <row r="56" spans="1:8" x14ac:dyDescent="0.2">
      <c r="B56" s="37" t="s">
        <v>84</v>
      </c>
      <c r="D56" s="10">
        <v>3000</v>
      </c>
    </row>
    <row r="57" spans="1:8" ht="13.5" thickBot="1" x14ac:dyDescent="0.25">
      <c r="D57" s="13">
        <f>SUM(D50:D56)</f>
        <v>28970</v>
      </c>
    </row>
    <row r="58" spans="1:8" ht="13.5" thickTop="1" x14ac:dyDescent="0.2">
      <c r="C58" s="40"/>
    </row>
    <row r="59" spans="1:8" ht="15" x14ac:dyDescent="0.2">
      <c r="A59" s="12" t="s">
        <v>95</v>
      </c>
      <c r="B59" s="12"/>
      <c r="C59" s="40"/>
    </row>
    <row r="60" spans="1:8" ht="15" x14ac:dyDescent="0.2">
      <c r="A60" s="12" t="s">
        <v>107</v>
      </c>
      <c r="B60" s="12"/>
      <c r="D60" s="53" t="s">
        <v>135</v>
      </c>
      <c r="E60" s="53" t="s">
        <v>136</v>
      </c>
      <c r="F60" s="53" t="s">
        <v>137</v>
      </c>
    </row>
    <row r="61" spans="1:8" ht="25.5" x14ac:dyDescent="0.2">
      <c r="B61" s="12"/>
      <c r="C61" s="46" t="s">
        <v>104</v>
      </c>
      <c r="D61" s="53" t="s">
        <v>138</v>
      </c>
      <c r="E61" s="53" t="s">
        <v>138</v>
      </c>
      <c r="F61" s="53" t="s">
        <v>138</v>
      </c>
    </row>
    <row r="62" spans="1:8" x14ac:dyDescent="0.2">
      <c r="B62" s="37" t="s">
        <v>92</v>
      </c>
      <c r="C62" s="37">
        <v>64</v>
      </c>
      <c r="D62" s="54">
        <v>160</v>
      </c>
      <c r="E62" s="10">
        <f>+C62*D62</f>
        <v>10240</v>
      </c>
      <c r="F62" s="54">
        <v>320</v>
      </c>
    </row>
    <row r="63" spans="1:8" x14ac:dyDescent="0.2">
      <c r="B63" s="37" t="s">
        <v>93</v>
      </c>
      <c r="C63" s="37">
        <v>23</v>
      </c>
      <c r="D63" s="54">
        <v>110</v>
      </c>
      <c r="E63" s="10">
        <f t="shared" ref="E63:E64" si="0">+C63*D63</f>
        <v>2530</v>
      </c>
      <c r="F63" s="54">
        <v>220</v>
      </c>
      <c r="H63" s="37"/>
    </row>
    <row r="64" spans="1:8" x14ac:dyDescent="0.2">
      <c r="B64" s="37" t="s">
        <v>94</v>
      </c>
      <c r="C64" s="37">
        <v>17</v>
      </c>
      <c r="D64" s="54">
        <v>2000</v>
      </c>
      <c r="E64" s="10">
        <f t="shared" si="0"/>
        <v>34000</v>
      </c>
      <c r="F64" s="54">
        <v>4000</v>
      </c>
    </row>
    <row r="65" spans="5:5" ht="13.5" thickBot="1" x14ac:dyDescent="0.25">
      <c r="E65" s="13">
        <f>SUM(E62:E64)</f>
        <v>46770</v>
      </c>
    </row>
    <row r="66" spans="5:5" ht="13.5" thickTop="1" x14ac:dyDescent="0.2"/>
  </sheetData>
  <phoneticPr fontId="3" type="noConversion"/>
  <printOptions gridLines="1"/>
  <pageMargins left="0.35000000000000003" right="0.35000000000000003" top="0.79000000000000015" bottom="0.98" header="0.51" footer="0.51"/>
  <pageSetup paperSize="9" scale="80" orientation="portrait" horizontalDpi="4294967292" verticalDpi="4294967292" r:id="rId1"/>
  <headerFooter alignWithMargins="0">
    <oddHeader>&amp;C&amp;"Verdana,Bold"&amp;16Active Sports Excel Template</oddHeader>
    <oddFooter>&amp;L &amp;CInsert your name and Student Number Here
eg Liz Marsland 904878787
Active Sports Practice Set&amp;RPage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view="pageLayout" zoomScaleNormal="100" workbookViewId="0">
      <selection activeCell="B106" sqref="B106"/>
    </sheetView>
  </sheetViews>
  <sheetFormatPr defaultColWidth="11" defaultRowHeight="12.75" x14ac:dyDescent="0.2"/>
  <cols>
    <col min="1" max="1" width="9.875" customWidth="1"/>
    <col min="2" max="2" width="40.25" customWidth="1"/>
    <col min="3" max="3" width="12.125" customWidth="1"/>
    <col min="4" max="4" width="10" style="6" customWidth="1"/>
    <col min="5" max="5" width="11.75" style="6" customWidth="1"/>
    <col min="6" max="7" width="10" style="6" customWidth="1"/>
    <col min="8" max="8" width="14" style="6" customWidth="1"/>
    <col min="9" max="9" width="11.125" style="6" customWidth="1"/>
  </cols>
  <sheetData>
    <row r="1" spans="1:8" ht="15" x14ac:dyDescent="0.2">
      <c r="A1" s="12" t="s">
        <v>85</v>
      </c>
      <c r="B1" s="12"/>
      <c r="C1" s="12" t="s">
        <v>14</v>
      </c>
      <c r="D1" s="12"/>
      <c r="E1" s="12"/>
      <c r="F1" s="12"/>
      <c r="G1" s="12"/>
    </row>
    <row r="3" spans="1:8" ht="38.25" x14ac:dyDescent="0.2">
      <c r="A3" t="s">
        <v>67</v>
      </c>
      <c r="B3" t="s">
        <v>69</v>
      </c>
      <c r="C3" t="s">
        <v>68</v>
      </c>
      <c r="D3" s="6" t="s">
        <v>70</v>
      </c>
      <c r="E3" s="17" t="s">
        <v>128</v>
      </c>
      <c r="F3" s="17" t="s">
        <v>127</v>
      </c>
      <c r="G3" s="17" t="s">
        <v>124</v>
      </c>
      <c r="H3" s="17" t="s">
        <v>86</v>
      </c>
    </row>
    <row r="5" spans="1:8" x14ac:dyDescent="0.2">
      <c r="A5" s="2"/>
    </row>
    <row r="6" spans="1:8" x14ac:dyDescent="0.2">
      <c r="A6" s="2"/>
    </row>
    <row r="7" spans="1:8" x14ac:dyDescent="0.2">
      <c r="A7" s="2"/>
    </row>
    <row r="8" spans="1:8" x14ac:dyDescent="0.2">
      <c r="A8" s="2"/>
    </row>
    <row r="9" spans="1:8" ht="13.5" thickBot="1" x14ac:dyDescent="0.25">
      <c r="A9" s="2"/>
      <c r="E9" s="15"/>
      <c r="F9" s="15"/>
      <c r="G9" s="15"/>
      <c r="H9" s="15"/>
    </row>
    <row r="10" spans="1:8" ht="13.5" thickTop="1" x14ac:dyDescent="0.2">
      <c r="A10" s="2" t="s">
        <v>2</v>
      </c>
      <c r="F10" s="16"/>
      <c r="G10" s="16"/>
      <c r="H10" s="45"/>
    </row>
    <row r="11" spans="1:8" x14ac:dyDescent="0.2">
      <c r="A11" s="2"/>
      <c r="F11" s="42"/>
      <c r="G11" s="17" t="s">
        <v>122</v>
      </c>
      <c r="H11" s="42">
        <f>+E9-SUM(F9:G9)</f>
        <v>0</v>
      </c>
    </row>
    <row r="12" spans="1:8" ht="15" x14ac:dyDescent="0.2">
      <c r="A12" s="2"/>
      <c r="B12" s="12" t="s">
        <v>87</v>
      </c>
      <c r="C12" s="12" t="s">
        <v>14</v>
      </c>
      <c r="D12" s="12"/>
      <c r="E12" s="12"/>
      <c r="F12" s="12"/>
      <c r="G12" s="12"/>
    </row>
    <row r="13" spans="1:8" x14ac:dyDescent="0.2">
      <c r="A13" s="2"/>
    </row>
    <row r="14" spans="1:8" ht="25.5" x14ac:dyDescent="0.2">
      <c r="A14" s="2" t="s">
        <v>67</v>
      </c>
      <c r="B14" t="s">
        <v>69</v>
      </c>
      <c r="D14" s="6" t="s">
        <v>70</v>
      </c>
      <c r="E14" s="17" t="s">
        <v>129</v>
      </c>
      <c r="F14" s="17" t="s">
        <v>130</v>
      </c>
      <c r="G14" s="17" t="s">
        <v>131</v>
      </c>
      <c r="H14" s="17"/>
    </row>
    <row r="15" spans="1:8" x14ac:dyDescent="0.2">
      <c r="A15" s="2"/>
    </row>
    <row r="16" spans="1:8" x14ac:dyDescent="0.2">
      <c r="A16" s="2"/>
    </row>
    <row r="17" spans="1:9" x14ac:dyDescent="0.2">
      <c r="A17" s="2"/>
    </row>
    <row r="18" spans="1:9" x14ac:dyDescent="0.2">
      <c r="A18" s="2"/>
    </row>
    <row r="19" spans="1:9" ht="13.5" thickBot="1" x14ac:dyDescent="0.25">
      <c r="A19" s="2"/>
      <c r="E19" s="15"/>
      <c r="F19" s="15"/>
      <c r="G19" s="15"/>
    </row>
    <row r="20" spans="1:9" ht="13.5" thickTop="1" x14ac:dyDescent="0.2">
      <c r="A20" s="2" t="s">
        <v>2</v>
      </c>
      <c r="F20" s="16"/>
      <c r="G20" s="16"/>
      <c r="H20" s="16"/>
    </row>
    <row r="21" spans="1:9" x14ac:dyDescent="0.2">
      <c r="A21" s="2"/>
      <c r="E21" s="42"/>
      <c r="F21" s="17" t="s">
        <v>122</v>
      </c>
      <c r="G21" s="42">
        <f>G19-SUM(E19:F19)</f>
        <v>0</v>
      </c>
    </row>
    <row r="22" spans="1:9" x14ac:dyDescent="0.2">
      <c r="A22" s="2"/>
      <c r="E22" s="42"/>
      <c r="F22" s="17"/>
      <c r="G22" s="42"/>
    </row>
    <row r="23" spans="1:9" ht="15" x14ac:dyDescent="0.2">
      <c r="A23" s="12" t="s">
        <v>71</v>
      </c>
      <c r="B23" s="12"/>
      <c r="C23" s="12" t="s">
        <v>15</v>
      </c>
      <c r="D23" s="12"/>
      <c r="E23" s="12"/>
      <c r="F23" s="12"/>
      <c r="G23" s="12"/>
      <c r="H23" s="12"/>
    </row>
    <row r="24" spans="1:9" x14ac:dyDescent="0.2">
      <c r="A24" s="2"/>
    </row>
    <row r="25" spans="1:9" ht="51" x14ac:dyDescent="0.2">
      <c r="A25" s="2" t="s">
        <v>67</v>
      </c>
      <c r="B25" t="s">
        <v>72</v>
      </c>
      <c r="C25" s="3" t="s">
        <v>70</v>
      </c>
      <c r="D25" s="52" t="s">
        <v>123</v>
      </c>
      <c r="E25" s="52" t="s">
        <v>124</v>
      </c>
      <c r="F25" s="52" t="s">
        <v>125</v>
      </c>
      <c r="G25" s="52" t="s">
        <v>126</v>
      </c>
      <c r="H25" s="52" t="s">
        <v>127</v>
      </c>
      <c r="I25" s="52" t="s">
        <v>86</v>
      </c>
    </row>
    <row r="26" spans="1:9" x14ac:dyDescent="0.2">
      <c r="A26" s="2"/>
    </row>
    <row r="27" spans="1:9" x14ac:dyDescent="0.2">
      <c r="A27" s="2"/>
    </row>
    <row r="28" spans="1:9" x14ac:dyDescent="0.2">
      <c r="A28" s="2"/>
    </row>
    <row r="29" spans="1:9" x14ac:dyDescent="0.2">
      <c r="A29" s="2"/>
    </row>
    <row r="30" spans="1:9" x14ac:dyDescent="0.2">
      <c r="A30" s="2"/>
    </row>
    <row r="31" spans="1:9" x14ac:dyDescent="0.2">
      <c r="A31" s="2"/>
      <c r="B31" s="37"/>
    </row>
    <row r="32" spans="1:9" ht="13.5" thickBot="1" x14ac:dyDescent="0.25">
      <c r="A32" s="2"/>
      <c r="D32" s="15"/>
      <c r="E32" s="15"/>
      <c r="F32" s="15"/>
      <c r="G32" s="15"/>
      <c r="H32" s="15"/>
      <c r="I32" s="15"/>
    </row>
    <row r="33" spans="1:9" ht="13.5" thickTop="1" x14ac:dyDescent="0.2">
      <c r="A33" s="2" t="s">
        <v>2</v>
      </c>
      <c r="G33" s="18"/>
      <c r="I33" s="45"/>
    </row>
    <row r="34" spans="1:9" x14ac:dyDescent="0.2">
      <c r="A34" s="2"/>
      <c r="D34" s="42"/>
      <c r="E34" s="42"/>
      <c r="F34" s="42"/>
      <c r="G34" s="17" t="s">
        <v>122</v>
      </c>
      <c r="H34" s="42">
        <f>D32-SUM(E32:H32)</f>
        <v>0</v>
      </c>
      <c r="I34" s="42"/>
    </row>
    <row r="36" spans="1:9" ht="15" x14ac:dyDescent="0.2">
      <c r="A36" s="12" t="s">
        <v>10</v>
      </c>
      <c r="B36" s="12"/>
      <c r="C36" s="12" t="s">
        <v>16</v>
      </c>
      <c r="D36" s="12"/>
      <c r="E36" s="12"/>
      <c r="F36" s="12"/>
      <c r="G36" s="12"/>
      <c r="H36" s="12"/>
      <c r="I36" s="12"/>
    </row>
    <row r="37" spans="1:9" x14ac:dyDescent="0.2">
      <c r="A37" s="2"/>
    </row>
    <row r="38" spans="1:9" ht="38.25" x14ac:dyDescent="0.2">
      <c r="A38" s="2" t="s">
        <v>67</v>
      </c>
      <c r="B38" t="s">
        <v>69</v>
      </c>
      <c r="C38" t="s">
        <v>11</v>
      </c>
      <c r="D38" s="6" t="s">
        <v>70</v>
      </c>
      <c r="E38" s="17" t="s">
        <v>132</v>
      </c>
      <c r="F38" s="17" t="s">
        <v>133</v>
      </c>
      <c r="G38" s="17" t="s">
        <v>130</v>
      </c>
      <c r="H38" s="17" t="s">
        <v>134</v>
      </c>
      <c r="I38"/>
    </row>
    <row r="39" spans="1:9" x14ac:dyDescent="0.2">
      <c r="A39" s="2"/>
      <c r="I39"/>
    </row>
    <row r="40" spans="1:9" x14ac:dyDescent="0.2">
      <c r="A40" s="2"/>
    </row>
    <row r="41" spans="1:9" x14ac:dyDescent="0.2">
      <c r="A41" s="2"/>
    </row>
    <row r="42" spans="1:9" x14ac:dyDescent="0.2">
      <c r="A42" s="2"/>
    </row>
    <row r="43" spans="1:9" x14ac:dyDescent="0.2">
      <c r="A43" s="2"/>
    </row>
    <row r="44" spans="1:9" x14ac:dyDescent="0.2">
      <c r="A44" s="39"/>
    </row>
    <row r="45" spans="1:9" x14ac:dyDescent="0.2">
      <c r="A45" s="2"/>
    </row>
    <row r="46" spans="1:9" x14ac:dyDescent="0.2">
      <c r="A46" s="2"/>
      <c r="B46" s="37"/>
    </row>
    <row r="47" spans="1:9" x14ac:dyDescent="0.2">
      <c r="A47" s="2"/>
    </row>
    <row r="48" spans="1:9" x14ac:dyDescent="0.2">
      <c r="A48" s="2"/>
    </row>
    <row r="49" spans="1:9" x14ac:dyDescent="0.2">
      <c r="A49" s="2"/>
    </row>
    <row r="50" spans="1:9" x14ac:dyDescent="0.2">
      <c r="A50" s="2"/>
      <c r="B50" s="37"/>
    </row>
    <row r="51" spans="1:9" x14ac:dyDescent="0.2">
      <c r="A51" s="2"/>
      <c r="B51" s="37"/>
    </row>
    <row r="52" spans="1:9" x14ac:dyDescent="0.2">
      <c r="A52" s="2"/>
    </row>
    <row r="53" spans="1:9" ht="13.5" thickBot="1" x14ac:dyDescent="0.25">
      <c r="A53" s="2"/>
      <c r="D53"/>
      <c r="E53" s="15"/>
      <c r="F53" s="15"/>
      <c r="G53" s="15"/>
      <c r="H53" s="15"/>
      <c r="I53"/>
    </row>
    <row r="54" spans="1:9" ht="13.5" thickTop="1" x14ac:dyDescent="0.2">
      <c r="A54" s="2" t="s">
        <v>2</v>
      </c>
      <c r="F54" s="18"/>
      <c r="I54"/>
    </row>
    <row r="55" spans="1:9" x14ac:dyDescent="0.2">
      <c r="E55" s="42"/>
      <c r="F55" s="42"/>
      <c r="G55" s="17" t="s">
        <v>122</v>
      </c>
      <c r="H55" s="42">
        <f>H53-SUM(E53:G53)</f>
        <v>0</v>
      </c>
      <c r="I55" s="42"/>
    </row>
    <row r="56" spans="1:9" ht="15" x14ac:dyDescent="0.2">
      <c r="A56" s="12" t="s">
        <v>47</v>
      </c>
      <c r="B56" s="12"/>
      <c r="C56" s="12" t="s">
        <v>17</v>
      </c>
      <c r="D56" s="12"/>
      <c r="E56" s="12"/>
    </row>
    <row r="57" spans="1:9" x14ac:dyDescent="0.2">
      <c r="A57" s="2"/>
    </row>
    <row r="58" spans="1:9" x14ac:dyDescent="0.2">
      <c r="A58" s="2"/>
    </row>
    <row r="59" spans="1:9" x14ac:dyDescent="0.2">
      <c r="A59" s="2" t="s">
        <v>67</v>
      </c>
      <c r="B59" t="s">
        <v>18</v>
      </c>
      <c r="C59" t="s">
        <v>70</v>
      </c>
      <c r="D59" s="6" t="s">
        <v>73</v>
      </c>
      <c r="E59" s="6" t="s">
        <v>75</v>
      </c>
    </row>
    <row r="60" spans="1:9" x14ac:dyDescent="0.2">
      <c r="A60" s="2"/>
    </row>
    <row r="61" spans="1:9" x14ac:dyDescent="0.2">
      <c r="A61" s="2"/>
      <c r="C61" s="48"/>
      <c r="F61" s="41"/>
    </row>
    <row r="62" spans="1:9" x14ac:dyDescent="0.2">
      <c r="A62" s="2"/>
      <c r="C62" s="48"/>
      <c r="F62" s="41"/>
    </row>
    <row r="63" spans="1:9" x14ac:dyDescent="0.2">
      <c r="A63" s="2"/>
      <c r="C63" s="48"/>
      <c r="F63" s="41"/>
    </row>
    <row r="64" spans="1:9" x14ac:dyDescent="0.2">
      <c r="A64" s="2"/>
      <c r="C64" s="48"/>
      <c r="F64" s="41"/>
    </row>
    <row r="65" spans="1:6" x14ac:dyDescent="0.2">
      <c r="A65" s="2"/>
      <c r="C65" s="48"/>
      <c r="F65" s="41"/>
    </row>
    <row r="66" spans="1:6" x14ac:dyDescent="0.2">
      <c r="A66" s="2"/>
      <c r="B66" s="37"/>
      <c r="C66" s="48"/>
      <c r="F66" s="41"/>
    </row>
    <row r="67" spans="1:6" x14ac:dyDescent="0.2">
      <c r="A67" s="2"/>
      <c r="C67" s="48"/>
      <c r="F67" s="41"/>
    </row>
    <row r="68" spans="1:6" x14ac:dyDescent="0.2">
      <c r="A68" s="2"/>
      <c r="C68" s="48"/>
      <c r="F68" s="41"/>
    </row>
    <row r="69" spans="1:6" x14ac:dyDescent="0.2">
      <c r="A69" s="2"/>
      <c r="C69" s="48"/>
      <c r="F69" s="41"/>
    </row>
    <row r="70" spans="1:6" x14ac:dyDescent="0.2">
      <c r="A70" s="2"/>
      <c r="C70" s="48"/>
      <c r="F70" s="41"/>
    </row>
    <row r="71" spans="1:6" x14ac:dyDescent="0.2">
      <c r="A71" s="2"/>
      <c r="C71" s="48"/>
      <c r="F71" s="41"/>
    </row>
    <row r="72" spans="1:6" x14ac:dyDescent="0.2">
      <c r="A72" s="2"/>
      <c r="C72" s="48"/>
      <c r="F72" s="41"/>
    </row>
    <row r="73" spans="1:6" x14ac:dyDescent="0.2">
      <c r="A73" s="2"/>
      <c r="C73" s="48"/>
      <c r="F73" s="41"/>
    </row>
    <row r="74" spans="1:6" x14ac:dyDescent="0.2">
      <c r="A74" s="2"/>
      <c r="C74" s="48"/>
      <c r="F74" s="41"/>
    </row>
    <row r="75" spans="1:6" x14ac:dyDescent="0.2">
      <c r="A75" s="2"/>
      <c r="C75" s="48"/>
      <c r="F75" s="41"/>
    </row>
    <row r="76" spans="1:6" x14ac:dyDescent="0.2">
      <c r="A76" s="2"/>
      <c r="C76" s="48"/>
      <c r="F76" s="41"/>
    </row>
    <row r="77" spans="1:6" x14ac:dyDescent="0.2">
      <c r="A77" s="2"/>
      <c r="C77" s="48"/>
      <c r="F77" s="41"/>
    </row>
    <row r="78" spans="1:6" x14ac:dyDescent="0.2">
      <c r="A78" s="2"/>
      <c r="C78" s="48"/>
      <c r="F78" s="41"/>
    </row>
    <row r="79" spans="1:6" x14ac:dyDescent="0.2">
      <c r="A79" s="2"/>
      <c r="F79" s="41"/>
    </row>
    <row r="80" spans="1:6" x14ac:dyDescent="0.2">
      <c r="A80" s="2"/>
    </row>
    <row r="81" spans="1:6" ht="15" x14ac:dyDescent="0.2">
      <c r="A81" s="2"/>
      <c r="B81" s="12" t="str">
        <f>+A56</f>
        <v>General Journal</v>
      </c>
      <c r="C81" s="12" t="s">
        <v>19</v>
      </c>
      <c r="D81" s="12"/>
      <c r="E81" s="12"/>
    </row>
    <row r="82" spans="1:6" x14ac:dyDescent="0.2">
      <c r="A82" s="2"/>
      <c r="B82" s="1" t="s">
        <v>20</v>
      </c>
    </row>
    <row r="83" spans="1:6" x14ac:dyDescent="0.2">
      <c r="A83" s="2"/>
      <c r="B83" s="1"/>
    </row>
    <row r="84" spans="1:6" x14ac:dyDescent="0.2">
      <c r="A84" s="2" t="s">
        <v>5</v>
      </c>
      <c r="F84" s="41"/>
    </row>
    <row r="85" spans="1:6" x14ac:dyDescent="0.2">
      <c r="A85" s="2"/>
      <c r="F85" s="41"/>
    </row>
    <row r="86" spans="1:6" x14ac:dyDescent="0.2">
      <c r="A86" s="2"/>
      <c r="F86" s="41"/>
    </row>
    <row r="87" spans="1:6" x14ac:dyDescent="0.2">
      <c r="A87" s="2" t="s">
        <v>6</v>
      </c>
      <c r="F87" s="41"/>
    </row>
    <row r="88" spans="1:6" x14ac:dyDescent="0.2">
      <c r="A88" s="2"/>
      <c r="F88" s="41"/>
    </row>
    <row r="89" spans="1:6" x14ac:dyDescent="0.2">
      <c r="A89" s="2"/>
      <c r="F89" s="41"/>
    </row>
    <row r="90" spans="1:6" x14ac:dyDescent="0.2">
      <c r="A90" s="2" t="s">
        <v>7</v>
      </c>
      <c r="B90" s="37"/>
      <c r="F90" s="41"/>
    </row>
    <row r="91" spans="1:6" x14ac:dyDescent="0.2">
      <c r="A91" s="2"/>
      <c r="B91" s="37"/>
      <c r="F91" s="41"/>
    </row>
    <row r="92" spans="1:6" x14ac:dyDescent="0.2">
      <c r="A92" s="2"/>
      <c r="B92" s="37"/>
      <c r="F92" s="41"/>
    </row>
    <row r="93" spans="1:6" x14ac:dyDescent="0.2">
      <c r="A93" s="2"/>
      <c r="F93" s="41"/>
    </row>
    <row r="94" spans="1:6" x14ac:dyDescent="0.2">
      <c r="A94" s="2" t="s">
        <v>8</v>
      </c>
      <c r="F94" s="41"/>
    </row>
    <row r="95" spans="1:6" x14ac:dyDescent="0.2">
      <c r="A95" s="2"/>
      <c r="F95" s="41"/>
    </row>
    <row r="96" spans="1:6" x14ac:dyDescent="0.2">
      <c r="A96" s="2"/>
      <c r="B96" s="37"/>
      <c r="F96" s="41"/>
    </row>
    <row r="97" spans="1:6" x14ac:dyDescent="0.2">
      <c r="A97" s="2"/>
      <c r="F97" s="41"/>
    </row>
    <row r="98" spans="1:6" x14ac:dyDescent="0.2">
      <c r="A98" s="2"/>
      <c r="F98" s="41"/>
    </row>
    <row r="99" spans="1:6" x14ac:dyDescent="0.2">
      <c r="A99" s="2" t="s">
        <v>4</v>
      </c>
      <c r="F99" s="41"/>
    </row>
    <row r="100" spans="1:6" x14ac:dyDescent="0.2">
      <c r="A100" s="2"/>
      <c r="F100" s="41"/>
    </row>
    <row r="101" spans="1:6" x14ac:dyDescent="0.2">
      <c r="A101" s="2"/>
      <c r="F101" s="41"/>
    </row>
    <row r="102" spans="1:6" x14ac:dyDescent="0.2">
      <c r="A102" s="2"/>
      <c r="F102" s="41"/>
    </row>
    <row r="103" spans="1:6" x14ac:dyDescent="0.2">
      <c r="A103" s="2"/>
      <c r="F103" s="41"/>
    </row>
    <row r="104" spans="1:6" x14ac:dyDescent="0.2">
      <c r="A104" s="2"/>
      <c r="F104" s="41"/>
    </row>
    <row r="105" spans="1:6" ht="15" x14ac:dyDescent="0.2">
      <c r="A105" s="2"/>
      <c r="B105" s="12" t="str">
        <f>+A56</f>
        <v>General Journal</v>
      </c>
      <c r="C105" s="12" t="s">
        <v>21</v>
      </c>
      <c r="D105" s="12"/>
      <c r="E105" s="12"/>
      <c r="F105" s="41"/>
    </row>
    <row r="106" spans="1:6" x14ac:dyDescent="0.2">
      <c r="A106" s="2"/>
      <c r="B106" s="1" t="s">
        <v>22</v>
      </c>
      <c r="F106" s="41"/>
    </row>
    <row r="107" spans="1:6" x14ac:dyDescent="0.2">
      <c r="A107" s="2"/>
      <c r="F107" s="41"/>
    </row>
    <row r="108" spans="1:6" x14ac:dyDescent="0.2">
      <c r="A108" s="2"/>
      <c r="B108" s="37"/>
      <c r="F108" s="41"/>
    </row>
    <row r="109" spans="1:6" x14ac:dyDescent="0.2">
      <c r="A109" s="2"/>
      <c r="B109" s="37"/>
      <c r="F109" s="41"/>
    </row>
    <row r="110" spans="1:6" x14ac:dyDescent="0.2">
      <c r="A110" s="2"/>
      <c r="F110" s="41"/>
    </row>
    <row r="111" spans="1:6" x14ac:dyDescent="0.2">
      <c r="A111" s="2"/>
      <c r="F111" s="41"/>
    </row>
    <row r="112" spans="1:6" x14ac:dyDescent="0.2">
      <c r="A112" s="2"/>
      <c r="F112" s="41"/>
    </row>
    <row r="113" spans="1:6" x14ac:dyDescent="0.2">
      <c r="F113" s="41"/>
    </row>
    <row r="114" spans="1:6" x14ac:dyDescent="0.2">
      <c r="A114" s="2"/>
      <c r="B114" s="37"/>
      <c r="F114" s="41"/>
    </row>
    <row r="115" spans="1:6" x14ac:dyDescent="0.2">
      <c r="A115" s="2"/>
      <c r="B115" s="37"/>
      <c r="F115" s="41"/>
    </row>
    <row r="116" spans="1:6" x14ac:dyDescent="0.2">
      <c r="A116" s="2"/>
      <c r="F116" s="41"/>
    </row>
    <row r="117" spans="1:6" x14ac:dyDescent="0.2">
      <c r="F117" s="41"/>
    </row>
    <row r="118" spans="1:6" x14ac:dyDescent="0.2">
      <c r="F118" s="41"/>
    </row>
    <row r="119" spans="1:6" x14ac:dyDescent="0.2">
      <c r="F119" s="41"/>
    </row>
    <row r="120" spans="1:6" x14ac:dyDescent="0.2">
      <c r="B120" s="37"/>
      <c r="F120" s="41"/>
    </row>
    <row r="121" spans="1:6" x14ac:dyDescent="0.2">
      <c r="F121" s="41"/>
    </row>
    <row r="122" spans="1:6" x14ac:dyDescent="0.2">
      <c r="A122" s="2"/>
      <c r="F122" s="41"/>
    </row>
    <row r="123" spans="1:6" x14ac:dyDescent="0.2">
      <c r="A123" s="2"/>
      <c r="B123" s="37"/>
      <c r="F123" s="41"/>
    </row>
    <row r="124" spans="1:6" x14ac:dyDescent="0.2">
      <c r="A124" s="2"/>
      <c r="F124" s="41"/>
    </row>
    <row r="125" spans="1:6" x14ac:dyDescent="0.2">
      <c r="A125" s="2"/>
      <c r="F125" s="41"/>
    </row>
    <row r="126" spans="1:6" x14ac:dyDescent="0.2">
      <c r="F126" s="41"/>
    </row>
    <row r="127" spans="1:6" x14ac:dyDescent="0.2">
      <c r="A127" s="2"/>
      <c r="F127" s="41"/>
    </row>
    <row r="128" spans="1:6" x14ac:dyDescent="0.2">
      <c r="A128" s="2"/>
      <c r="F128" s="41"/>
    </row>
    <row r="129" spans="1:6" x14ac:dyDescent="0.2">
      <c r="A129" s="2"/>
      <c r="F129" s="41"/>
    </row>
    <row r="130" spans="1:6" x14ac:dyDescent="0.2">
      <c r="A130" s="2"/>
      <c r="F130" s="41"/>
    </row>
    <row r="131" spans="1:6" x14ac:dyDescent="0.2">
      <c r="F131" s="41"/>
    </row>
  </sheetData>
  <phoneticPr fontId="3"/>
  <printOptions gridLines="1"/>
  <pageMargins left="0.35000000000000003" right="0.35000000000000003" top="0.79000000000000015" bottom="0.98" header="0.51" footer="0.51"/>
  <pageSetup paperSize="9" scale="80" fitToHeight="4" orientation="landscape" horizontalDpi="4294967292" verticalDpi="4294967292" r:id="rId1"/>
  <headerFooter alignWithMargins="0">
    <oddHeader>&amp;C&amp;"Verdana,Bold"&amp;16Active Sports Excel Template</oddHeader>
    <oddFooter>&amp;L &amp;C&amp;A
Active Sports Practice Set&amp;RPage &amp;P of &amp;N</oddFooter>
  </headerFooter>
  <rowBreaks count="4" manualBreakCount="4">
    <brk id="34" max="16383" man="1"/>
    <brk id="55" max="16383" man="1"/>
    <brk id="80" max="16383" man="1"/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view="pageLayout" topLeftCell="A47" zoomScaleNormal="100" workbookViewId="0">
      <selection activeCell="G96" sqref="G96"/>
    </sheetView>
  </sheetViews>
  <sheetFormatPr defaultColWidth="11" defaultRowHeight="12.75" x14ac:dyDescent="0.2"/>
  <cols>
    <col min="1" max="1" width="9.875" style="2" customWidth="1"/>
    <col min="2" max="2" width="40.25" customWidth="1"/>
    <col min="3" max="3" width="11" customWidth="1"/>
    <col min="4" max="7" width="10" style="4" customWidth="1"/>
  </cols>
  <sheetData>
    <row r="1" spans="1:7" ht="18" x14ac:dyDescent="0.25">
      <c r="A1" s="22" t="s">
        <v>23</v>
      </c>
      <c r="B1" s="12"/>
      <c r="C1" s="12"/>
      <c r="D1" s="20"/>
      <c r="E1" s="20"/>
      <c r="F1" s="20"/>
      <c r="G1" s="20"/>
    </row>
    <row r="3" spans="1:7" ht="15" x14ac:dyDescent="0.2">
      <c r="A3" s="2" t="s">
        <v>24</v>
      </c>
      <c r="B3" s="11" t="s">
        <v>82</v>
      </c>
    </row>
    <row r="4" spans="1:7" x14ac:dyDescent="0.2">
      <c r="A4" s="2" t="s">
        <v>67</v>
      </c>
      <c r="C4" t="s">
        <v>25</v>
      </c>
      <c r="D4" s="4" t="s">
        <v>26</v>
      </c>
      <c r="E4" s="4" t="s">
        <v>75</v>
      </c>
      <c r="F4" s="4" t="s">
        <v>27</v>
      </c>
    </row>
    <row r="5" spans="1:7" x14ac:dyDescent="0.2">
      <c r="F5" s="4" t="s">
        <v>73</v>
      </c>
      <c r="G5" s="4" t="s">
        <v>75</v>
      </c>
    </row>
    <row r="6" spans="1:7" x14ac:dyDescent="0.2">
      <c r="A6" s="2">
        <v>40999</v>
      </c>
      <c r="B6" t="s">
        <v>9</v>
      </c>
      <c r="F6" s="4">
        <f>+'Chart of Accounts'!C38</f>
        <v>23120</v>
      </c>
    </row>
    <row r="7" spans="1:7" x14ac:dyDescent="0.2">
      <c r="F7" s="4" t="str">
        <f>IF(A7="","",F6+D7-E7)</f>
        <v/>
      </c>
    </row>
    <row r="8" spans="1:7" x14ac:dyDescent="0.2">
      <c r="F8" s="4" t="str">
        <f>IF(A8="","",F7+D8-E8)</f>
        <v/>
      </c>
    </row>
    <row r="10" spans="1:7" ht="15" x14ac:dyDescent="0.2">
      <c r="A10" s="2" t="s">
        <v>24</v>
      </c>
      <c r="B10" s="11" t="s">
        <v>80</v>
      </c>
    </row>
    <row r="11" spans="1:7" x14ac:dyDescent="0.2">
      <c r="A11" s="2" t="s">
        <v>67</v>
      </c>
      <c r="C11" t="s">
        <v>25</v>
      </c>
      <c r="D11" s="4" t="s">
        <v>26</v>
      </c>
      <c r="E11" s="4" t="s">
        <v>75</v>
      </c>
      <c r="F11" s="4" t="s">
        <v>27</v>
      </c>
    </row>
    <row r="12" spans="1:7" x14ac:dyDescent="0.2">
      <c r="F12" s="4" t="s">
        <v>73</v>
      </c>
      <c r="G12" s="4" t="s">
        <v>75</v>
      </c>
    </row>
    <row r="13" spans="1:7" x14ac:dyDescent="0.2">
      <c r="A13" s="2">
        <v>40999</v>
      </c>
      <c r="B13" t="s">
        <v>9</v>
      </c>
      <c r="F13" s="4">
        <f>+'Chart of Accounts'!C39</f>
        <v>7448</v>
      </c>
    </row>
    <row r="14" spans="1:7" x14ac:dyDescent="0.2">
      <c r="F14" s="4" t="str">
        <f>IF(A14="","",F13+D14-E14)</f>
        <v/>
      </c>
    </row>
    <row r="16" spans="1:7" ht="15" x14ac:dyDescent="0.2">
      <c r="A16" s="2" t="s">
        <v>24</v>
      </c>
      <c r="B16" s="11" t="s">
        <v>91</v>
      </c>
    </row>
    <row r="17" spans="1:7" x14ac:dyDescent="0.2">
      <c r="A17" s="2" t="s">
        <v>67</v>
      </c>
      <c r="C17" t="s">
        <v>25</v>
      </c>
      <c r="D17" s="4" t="s">
        <v>26</v>
      </c>
      <c r="E17" s="4" t="s">
        <v>75</v>
      </c>
      <c r="F17" s="4" t="s">
        <v>27</v>
      </c>
    </row>
    <row r="18" spans="1:7" x14ac:dyDescent="0.2">
      <c r="F18" s="4" t="s">
        <v>73</v>
      </c>
      <c r="G18" s="4" t="s">
        <v>75</v>
      </c>
    </row>
    <row r="19" spans="1:7" x14ac:dyDescent="0.2">
      <c r="A19" s="2">
        <v>40999</v>
      </c>
      <c r="B19" t="s">
        <v>9</v>
      </c>
      <c r="F19" s="4">
        <v>0</v>
      </c>
    </row>
    <row r="20" spans="1:7" x14ac:dyDescent="0.2">
      <c r="C20" s="37"/>
      <c r="F20" s="4" t="str">
        <f>IF(A20="","",F19+D20-E20)</f>
        <v/>
      </c>
    </row>
    <row r="21" spans="1:7" x14ac:dyDescent="0.2">
      <c r="C21" s="37"/>
      <c r="F21" s="4" t="str">
        <f>IF(A21="","",F20+D21-E21)</f>
        <v/>
      </c>
    </row>
    <row r="23" spans="1:7" ht="15" x14ac:dyDescent="0.2">
      <c r="A23" s="2" t="s">
        <v>24</v>
      </c>
      <c r="B23" s="11" t="s">
        <v>89</v>
      </c>
    </row>
    <row r="24" spans="1:7" x14ac:dyDescent="0.2">
      <c r="A24" s="2" t="s">
        <v>67</v>
      </c>
      <c r="C24" t="s">
        <v>25</v>
      </c>
      <c r="D24" s="4" t="s">
        <v>26</v>
      </c>
      <c r="E24" s="4" t="s">
        <v>75</v>
      </c>
      <c r="F24" s="4" t="s">
        <v>27</v>
      </c>
    </row>
    <row r="25" spans="1:7" x14ac:dyDescent="0.2">
      <c r="F25" s="4" t="s">
        <v>73</v>
      </c>
      <c r="G25" s="4" t="s">
        <v>75</v>
      </c>
    </row>
    <row r="26" spans="1:7" x14ac:dyDescent="0.2">
      <c r="A26" s="2">
        <v>40999</v>
      </c>
      <c r="B26" t="s">
        <v>9</v>
      </c>
      <c r="F26" s="4">
        <v>0</v>
      </c>
    </row>
    <row r="27" spans="1:7" x14ac:dyDescent="0.2">
      <c r="C27" s="37"/>
      <c r="F27" s="4" t="str">
        <f>IF(A27="","",F26+D27-E27)</f>
        <v/>
      </c>
    </row>
    <row r="28" spans="1:7" x14ac:dyDescent="0.2">
      <c r="C28" s="37"/>
      <c r="F28" s="4" t="str">
        <f>IF(A28="","",F27+D28-E28)</f>
        <v/>
      </c>
    </row>
    <row r="30" spans="1:7" ht="15" x14ac:dyDescent="0.2">
      <c r="A30" s="2" t="s">
        <v>24</v>
      </c>
      <c r="B30" s="11" t="s">
        <v>81</v>
      </c>
    </row>
    <row r="31" spans="1:7" x14ac:dyDescent="0.2">
      <c r="A31" s="2" t="s">
        <v>67</v>
      </c>
      <c r="C31" t="s">
        <v>25</v>
      </c>
      <c r="D31" s="4" t="s">
        <v>26</v>
      </c>
      <c r="E31" s="4" t="s">
        <v>75</v>
      </c>
      <c r="F31" s="4" t="s">
        <v>27</v>
      </c>
    </row>
    <row r="32" spans="1:7" x14ac:dyDescent="0.2">
      <c r="F32" s="4" t="s">
        <v>73</v>
      </c>
      <c r="G32" s="4" t="s">
        <v>75</v>
      </c>
    </row>
    <row r="33" spans="1:7" x14ac:dyDescent="0.2">
      <c r="A33" s="2">
        <v>40999</v>
      </c>
      <c r="B33" t="s">
        <v>9</v>
      </c>
      <c r="F33" s="4">
        <f>+'Chart of Accounts'!C42</f>
        <v>5950</v>
      </c>
    </row>
    <row r="36" spans="1:7" ht="18" x14ac:dyDescent="0.25">
      <c r="A36" s="22" t="s">
        <v>28</v>
      </c>
      <c r="B36" s="12"/>
      <c r="C36" s="12"/>
      <c r="D36" s="20"/>
      <c r="E36" s="20"/>
      <c r="F36" s="20"/>
      <c r="G36" s="20"/>
    </row>
    <row r="37" spans="1:7" ht="18" x14ac:dyDescent="0.25">
      <c r="A37" s="22" t="s">
        <v>29</v>
      </c>
      <c r="B37" s="12"/>
      <c r="C37" s="12"/>
      <c r="D37"/>
      <c r="E37" s="20"/>
      <c r="F37" s="20"/>
      <c r="G37" s="20"/>
    </row>
    <row r="39" spans="1:7" x14ac:dyDescent="0.2">
      <c r="B39" s="2" t="str">
        <f>+B3</f>
        <v>Dawson Training</v>
      </c>
      <c r="F39" s="4" t="str">
        <f>+F8</f>
        <v/>
      </c>
    </row>
    <row r="40" spans="1:7" x14ac:dyDescent="0.2">
      <c r="B40" s="2" t="str">
        <f>+B10</f>
        <v>Indigo Sports Centre</v>
      </c>
      <c r="F40" s="4" t="str">
        <f>+F14</f>
        <v/>
      </c>
    </row>
    <row r="41" spans="1:7" x14ac:dyDescent="0.2">
      <c r="B41" s="39" t="s">
        <v>91</v>
      </c>
      <c r="F41" s="4" t="str">
        <f>+F21</f>
        <v/>
      </c>
    </row>
    <row r="42" spans="1:7" x14ac:dyDescent="0.2">
      <c r="B42" s="39" t="s">
        <v>89</v>
      </c>
      <c r="F42" s="4" t="str">
        <f>+F28</f>
        <v/>
      </c>
    </row>
    <row r="43" spans="1:7" x14ac:dyDescent="0.2">
      <c r="B43" s="2" t="str">
        <f>+B30</f>
        <v>Weston High School</v>
      </c>
    </row>
    <row r="44" spans="1:7" ht="13.5" thickBot="1" x14ac:dyDescent="0.25">
      <c r="F44" s="14"/>
      <c r="G44" s="42"/>
    </row>
    <row r="45" spans="1:7" ht="13.5" thickTop="1" x14ac:dyDescent="0.2">
      <c r="A45" s="37" t="s">
        <v>120</v>
      </c>
      <c r="B45" s="37"/>
      <c r="F45" s="18" t="s">
        <v>121</v>
      </c>
    </row>
    <row r="46" spans="1:7" x14ac:dyDescent="0.2">
      <c r="B46" s="37"/>
    </row>
    <row r="47" spans="1:7" ht="18" x14ac:dyDescent="0.25">
      <c r="A47" s="22" t="s">
        <v>30</v>
      </c>
      <c r="B47" s="38"/>
      <c r="C47" s="12"/>
      <c r="D47" s="20"/>
      <c r="E47" s="20"/>
      <c r="F47" s="20"/>
      <c r="G47" s="20"/>
    </row>
    <row r="48" spans="1:7" x14ac:dyDescent="0.2">
      <c r="B48" s="37"/>
    </row>
    <row r="50" spans="1:7" ht="15" x14ac:dyDescent="0.2">
      <c r="A50" s="2" t="s">
        <v>24</v>
      </c>
      <c r="B50" s="11" t="s">
        <v>139</v>
      </c>
    </row>
    <row r="51" spans="1:7" x14ac:dyDescent="0.2">
      <c r="A51" s="2" t="s">
        <v>67</v>
      </c>
      <c r="C51" t="s">
        <v>25</v>
      </c>
      <c r="D51" s="4" t="s">
        <v>26</v>
      </c>
      <c r="E51" s="4" t="s">
        <v>75</v>
      </c>
      <c r="F51" s="4" t="s">
        <v>27</v>
      </c>
    </row>
    <row r="52" spans="1:7" x14ac:dyDescent="0.2">
      <c r="F52" s="4" t="s">
        <v>73</v>
      </c>
      <c r="G52" s="4" t="s">
        <v>75</v>
      </c>
    </row>
    <row r="53" spans="1:7" x14ac:dyDescent="0.2">
      <c r="A53" s="2">
        <v>40999</v>
      </c>
      <c r="B53" t="s">
        <v>9</v>
      </c>
      <c r="G53" s="4">
        <f>+'Chart of Accounts'!D51</f>
        <v>16500</v>
      </c>
    </row>
    <row r="54" spans="1:7" x14ac:dyDescent="0.2">
      <c r="G54" s="4" t="str">
        <f>IF(A54="","",G53+E54-D54)</f>
        <v/>
      </c>
    </row>
    <row r="55" spans="1:7" ht="15" x14ac:dyDescent="0.2">
      <c r="A55" s="2" t="s">
        <v>24</v>
      </c>
      <c r="B55" s="11" t="s">
        <v>90</v>
      </c>
    </row>
    <row r="56" spans="1:7" x14ac:dyDescent="0.2">
      <c r="A56" s="2" t="s">
        <v>67</v>
      </c>
      <c r="C56" t="s">
        <v>25</v>
      </c>
      <c r="D56" s="4" t="s">
        <v>26</v>
      </c>
      <c r="E56" s="4" t="s">
        <v>75</v>
      </c>
      <c r="F56" s="4" t="s">
        <v>27</v>
      </c>
    </row>
    <row r="57" spans="1:7" x14ac:dyDescent="0.2">
      <c r="F57" s="4" t="s">
        <v>73</v>
      </c>
      <c r="G57" s="4" t="s">
        <v>75</v>
      </c>
    </row>
    <row r="58" spans="1:7" x14ac:dyDescent="0.2">
      <c r="A58" s="2">
        <v>40999</v>
      </c>
      <c r="B58" t="s">
        <v>9</v>
      </c>
      <c r="G58" s="4">
        <v>0</v>
      </c>
    </row>
    <row r="59" spans="1:7" x14ac:dyDescent="0.2">
      <c r="C59" s="37"/>
      <c r="G59" s="4" t="str">
        <f>IF(A59="","",G58+E59-D59)</f>
        <v/>
      </c>
    </row>
    <row r="61" spans="1:7" ht="15" x14ac:dyDescent="0.2">
      <c r="A61" s="2" t="s">
        <v>24</v>
      </c>
      <c r="B61" s="11" t="s">
        <v>66</v>
      </c>
    </row>
    <row r="62" spans="1:7" x14ac:dyDescent="0.2">
      <c r="A62" s="2" t="s">
        <v>67</v>
      </c>
      <c r="C62" t="s">
        <v>25</v>
      </c>
      <c r="D62" s="4" t="s">
        <v>26</v>
      </c>
      <c r="E62" s="4" t="s">
        <v>75</v>
      </c>
      <c r="F62" s="4" t="s">
        <v>27</v>
      </c>
    </row>
    <row r="63" spans="1:7" x14ac:dyDescent="0.2">
      <c r="F63" s="4" t="s">
        <v>73</v>
      </c>
      <c r="G63" s="4" t="s">
        <v>75</v>
      </c>
    </row>
    <row r="64" spans="1:7" x14ac:dyDescent="0.2">
      <c r="A64" s="2">
        <v>40999</v>
      </c>
      <c r="B64" t="s">
        <v>9</v>
      </c>
      <c r="G64" s="4">
        <f>+'Chart of Accounts'!D53</f>
        <v>4520</v>
      </c>
    </row>
    <row r="65" spans="1:7" x14ac:dyDescent="0.2">
      <c r="G65" s="4" t="str">
        <f>IF(A65="","",G64+E65-D65)</f>
        <v/>
      </c>
    </row>
    <row r="67" spans="1:7" ht="15" x14ac:dyDescent="0.2">
      <c r="A67" s="2" t="s">
        <v>24</v>
      </c>
      <c r="B67" s="11" t="s">
        <v>3</v>
      </c>
    </row>
    <row r="68" spans="1:7" x14ac:dyDescent="0.2">
      <c r="A68" s="2" t="s">
        <v>67</v>
      </c>
      <c r="C68" t="s">
        <v>25</v>
      </c>
      <c r="D68" s="4" t="s">
        <v>26</v>
      </c>
      <c r="E68" s="4" t="s">
        <v>75</v>
      </c>
      <c r="F68" s="4" t="s">
        <v>27</v>
      </c>
    </row>
    <row r="69" spans="1:7" x14ac:dyDescent="0.2">
      <c r="F69" s="4" t="s">
        <v>73</v>
      </c>
      <c r="G69" s="4" t="s">
        <v>75</v>
      </c>
    </row>
    <row r="70" spans="1:7" x14ac:dyDescent="0.2">
      <c r="A70" s="2">
        <v>40999</v>
      </c>
      <c r="B70" t="s">
        <v>9</v>
      </c>
      <c r="G70" s="4">
        <f>+'Chart of Accounts'!D54</f>
        <v>1100</v>
      </c>
    </row>
    <row r="72" spans="1:7" ht="15" x14ac:dyDescent="0.2">
      <c r="A72" s="2" t="s">
        <v>24</v>
      </c>
      <c r="B72" s="11" t="s">
        <v>65</v>
      </c>
    </row>
    <row r="73" spans="1:7" x14ac:dyDescent="0.2">
      <c r="A73" s="2" t="s">
        <v>67</v>
      </c>
      <c r="C73" t="s">
        <v>25</v>
      </c>
      <c r="D73" s="4" t="s">
        <v>26</v>
      </c>
      <c r="E73" s="4" t="s">
        <v>75</v>
      </c>
      <c r="F73" s="4" t="s">
        <v>27</v>
      </c>
    </row>
    <row r="74" spans="1:7" x14ac:dyDescent="0.2">
      <c r="F74" s="4" t="s">
        <v>73</v>
      </c>
      <c r="G74" s="4" t="s">
        <v>75</v>
      </c>
    </row>
    <row r="75" spans="1:7" x14ac:dyDescent="0.2">
      <c r="A75" s="2">
        <v>40999</v>
      </c>
      <c r="B75" t="s">
        <v>9</v>
      </c>
      <c r="G75" s="4">
        <f>+'Chart of Accounts'!D55</f>
        <v>3850</v>
      </c>
    </row>
    <row r="76" spans="1:7" x14ac:dyDescent="0.2">
      <c r="G76" s="4" t="str">
        <f>IF(A76="","",G75+E76-D76)</f>
        <v/>
      </c>
    </row>
    <row r="78" spans="1:7" ht="15" x14ac:dyDescent="0.2">
      <c r="A78" s="2" t="s">
        <v>24</v>
      </c>
      <c r="B78" s="11" t="s">
        <v>84</v>
      </c>
    </row>
    <row r="79" spans="1:7" x14ac:dyDescent="0.2">
      <c r="A79" s="2" t="s">
        <v>67</v>
      </c>
      <c r="C79" t="s">
        <v>25</v>
      </c>
      <c r="D79" s="4" t="s">
        <v>26</v>
      </c>
      <c r="E79" s="4" t="s">
        <v>75</v>
      </c>
      <c r="F79" s="4" t="s">
        <v>27</v>
      </c>
    </row>
    <row r="80" spans="1:7" x14ac:dyDescent="0.2">
      <c r="F80" s="4" t="s">
        <v>73</v>
      </c>
      <c r="G80" s="4" t="s">
        <v>75</v>
      </c>
    </row>
    <row r="81" spans="1:8" x14ac:dyDescent="0.2">
      <c r="A81" s="2">
        <v>40999</v>
      </c>
      <c r="B81" t="s">
        <v>9</v>
      </c>
      <c r="G81" s="4">
        <f>+'Chart of Accounts'!D56</f>
        <v>3000</v>
      </c>
    </row>
    <row r="85" spans="1:8" x14ac:dyDescent="0.2">
      <c r="C85" s="37"/>
      <c r="G85" s="4" t="str">
        <f>IF(A85="","",G81+E85-D85)</f>
        <v/>
      </c>
    </row>
    <row r="87" spans="1:8" ht="18" x14ac:dyDescent="0.25">
      <c r="A87" s="22" t="s">
        <v>31</v>
      </c>
      <c r="B87" s="12"/>
      <c r="C87" s="12"/>
      <c r="D87" s="20"/>
      <c r="E87" s="20"/>
      <c r="F87" s="20"/>
      <c r="G87" s="20"/>
    </row>
    <row r="88" spans="1:8" ht="18" x14ac:dyDescent="0.25">
      <c r="A88" s="22" t="s">
        <v>29</v>
      </c>
      <c r="B88" s="12"/>
      <c r="C88" s="12"/>
      <c r="D88" s="20"/>
      <c r="E88" s="20"/>
      <c r="F88" s="20"/>
      <c r="G88" s="20"/>
    </row>
    <row r="90" spans="1:8" x14ac:dyDescent="0.2">
      <c r="B90" s="2"/>
    </row>
    <row r="91" spans="1:8" x14ac:dyDescent="0.2">
      <c r="B91" s="2"/>
    </row>
    <row r="92" spans="1:8" x14ac:dyDescent="0.2">
      <c r="B92" s="2"/>
    </row>
    <row r="93" spans="1:8" x14ac:dyDescent="0.2">
      <c r="B93" s="2"/>
    </row>
    <row r="94" spans="1:8" x14ac:dyDescent="0.2">
      <c r="B94" s="39"/>
    </row>
    <row r="95" spans="1:8" x14ac:dyDescent="0.2">
      <c r="B95" s="39"/>
      <c r="H95" s="42"/>
    </row>
    <row r="96" spans="1:8" ht="13.5" thickBot="1" x14ac:dyDescent="0.25">
      <c r="G96" s="14"/>
    </row>
    <row r="97" spans="1:7" ht="13.5" thickTop="1" x14ac:dyDescent="0.2">
      <c r="A97" s="37" t="s">
        <v>120</v>
      </c>
      <c r="B97" s="37"/>
      <c r="G97" s="18" t="s">
        <v>121</v>
      </c>
    </row>
  </sheetData>
  <phoneticPr fontId="3" type="noConversion"/>
  <printOptions gridLines="1"/>
  <pageMargins left="0.35000000000000003" right="0.35000000000000003" top="0.79000000000000015" bottom="0.98" header="0.51" footer="0.51"/>
  <pageSetup paperSize="9" scale="80" orientation="portrait" horizontalDpi="4294967292" verticalDpi="4294967292" r:id="rId1"/>
  <headerFooter alignWithMargins="0">
    <oddHeader>&amp;C&amp;"Verdana,Bold"&amp;16Active Sports Excel Template</oddHeader>
    <oddFooter>&amp;L &amp;C&amp;A
Active Sports Practice Set&amp;RPage &amp;P of &amp;N</oddFooter>
  </headerFooter>
  <rowBreaks count="1" manualBreakCount="1">
    <brk id="4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view="pageLayout" zoomScaleNormal="100" workbookViewId="0">
      <selection activeCell="F6" sqref="F6"/>
    </sheetView>
  </sheetViews>
  <sheetFormatPr defaultColWidth="10" defaultRowHeight="12.75" x14ac:dyDescent="0.2"/>
  <cols>
    <col min="1" max="1" width="9.875" style="31" customWidth="1"/>
    <col min="2" max="2" width="40.25" style="31" customWidth="1"/>
    <col min="3" max="3" width="10" style="31"/>
    <col min="4" max="7" width="10" style="33"/>
    <col min="8" max="16384" width="10" style="31"/>
  </cols>
  <sheetData>
    <row r="1" spans="1:7" s="29" customFormat="1" x14ac:dyDescent="0.2">
      <c r="A1" s="29" t="s">
        <v>24</v>
      </c>
      <c r="B1" s="29" t="s">
        <v>74</v>
      </c>
      <c r="D1" s="30"/>
      <c r="E1" s="30" t="s">
        <v>33</v>
      </c>
      <c r="F1" s="30">
        <v>101</v>
      </c>
      <c r="G1" s="30"/>
    </row>
    <row r="2" spans="1:7" ht="15" x14ac:dyDescent="0.2">
      <c r="D2" s="32"/>
      <c r="E2" s="32"/>
      <c r="F2" s="32"/>
      <c r="G2" s="32"/>
    </row>
    <row r="3" spans="1:7" x14ac:dyDescent="0.2">
      <c r="A3" s="31" t="s">
        <v>67</v>
      </c>
      <c r="C3" s="31" t="s">
        <v>25</v>
      </c>
      <c r="D3" s="33" t="s">
        <v>73</v>
      </c>
      <c r="E3" s="33" t="s">
        <v>75</v>
      </c>
      <c r="F3" s="33" t="s">
        <v>27</v>
      </c>
    </row>
    <row r="4" spans="1:7" x14ac:dyDescent="0.2">
      <c r="F4" s="33" t="s">
        <v>73</v>
      </c>
      <c r="G4" s="33" t="s">
        <v>75</v>
      </c>
    </row>
    <row r="5" spans="1:7" x14ac:dyDescent="0.2">
      <c r="A5" s="34">
        <v>40999</v>
      </c>
      <c r="F5" s="33">
        <f>+'Chart of Accounts'!C5</f>
        <v>27580</v>
      </c>
    </row>
    <row r="6" spans="1:7" x14ac:dyDescent="0.2">
      <c r="A6" s="34"/>
      <c r="F6" s="33" t="str">
        <f>IF(A6="","",F5+D6-E6)</f>
        <v/>
      </c>
    </row>
    <row r="7" spans="1:7" x14ac:dyDescent="0.2">
      <c r="A7" s="34"/>
      <c r="F7" s="33" t="str">
        <f>IF(A7="","",F6+D7-E7)</f>
        <v/>
      </c>
    </row>
    <row r="9" spans="1:7" s="29" customFormat="1" x14ac:dyDescent="0.2">
      <c r="A9" s="29" t="s">
        <v>24</v>
      </c>
      <c r="B9" s="29" t="s">
        <v>76</v>
      </c>
      <c r="D9" s="30"/>
      <c r="E9" s="30" t="s">
        <v>33</v>
      </c>
      <c r="F9" s="30">
        <v>110</v>
      </c>
      <c r="G9" s="30"/>
    </row>
    <row r="11" spans="1:7" x14ac:dyDescent="0.2">
      <c r="A11" s="31" t="s">
        <v>67</v>
      </c>
      <c r="C11" s="31" t="s">
        <v>25</v>
      </c>
      <c r="D11" s="33" t="s">
        <v>73</v>
      </c>
      <c r="E11" s="33" t="s">
        <v>75</v>
      </c>
      <c r="F11" s="33" t="s">
        <v>27</v>
      </c>
    </row>
    <row r="12" spans="1:7" x14ac:dyDescent="0.2">
      <c r="F12" s="33" t="s">
        <v>73</v>
      </c>
      <c r="G12" s="33" t="s">
        <v>75</v>
      </c>
    </row>
    <row r="13" spans="1:7" x14ac:dyDescent="0.2">
      <c r="A13" s="34">
        <v>40999</v>
      </c>
      <c r="F13" s="35">
        <f>+'Chart of Accounts'!C6</f>
        <v>36518</v>
      </c>
    </row>
    <row r="14" spans="1:7" x14ac:dyDescent="0.2">
      <c r="A14" s="34"/>
      <c r="F14" s="33" t="str">
        <f>IF(A14="","",F13+D14-E14)</f>
        <v/>
      </c>
    </row>
    <row r="15" spans="1:7" x14ac:dyDescent="0.2">
      <c r="A15" s="34"/>
      <c r="F15" s="33" t="str">
        <f>IF(A15="","",F14+D15-E15)</f>
        <v/>
      </c>
    </row>
    <row r="16" spans="1:7" x14ac:dyDescent="0.2">
      <c r="A16" s="34"/>
      <c r="F16" s="33" t="str">
        <f>IF(A16="","",F15+D16-E16)</f>
        <v/>
      </c>
    </row>
    <row r="18" spans="1:7" x14ac:dyDescent="0.2">
      <c r="A18" s="29" t="s">
        <v>24</v>
      </c>
      <c r="B18" s="29" t="s">
        <v>79</v>
      </c>
      <c r="C18" s="29"/>
      <c r="D18" s="30"/>
      <c r="E18" s="30" t="s">
        <v>33</v>
      </c>
      <c r="F18" s="30">
        <v>112</v>
      </c>
      <c r="G18" s="30"/>
    </row>
    <row r="20" spans="1:7" x14ac:dyDescent="0.2">
      <c r="A20" s="31" t="s">
        <v>67</v>
      </c>
      <c r="C20" s="31" t="s">
        <v>25</v>
      </c>
      <c r="D20" s="33" t="s">
        <v>73</v>
      </c>
      <c r="E20" s="33" t="s">
        <v>75</v>
      </c>
      <c r="F20" s="33" t="s">
        <v>27</v>
      </c>
    </row>
    <row r="21" spans="1:7" x14ac:dyDescent="0.2">
      <c r="F21" s="33" t="s">
        <v>73</v>
      </c>
      <c r="G21" s="33" t="s">
        <v>75</v>
      </c>
    </row>
    <row r="22" spans="1:7" x14ac:dyDescent="0.2">
      <c r="A22" s="34">
        <v>40999</v>
      </c>
      <c r="F22" s="35">
        <f>+'Chart of Accounts'!C7</f>
        <v>46770</v>
      </c>
    </row>
    <row r="23" spans="1:7" x14ac:dyDescent="0.2">
      <c r="A23" s="34"/>
      <c r="F23" s="33" t="str">
        <f>IF(A23="","",F22+D23-E23)</f>
        <v/>
      </c>
    </row>
    <row r="24" spans="1:7" x14ac:dyDescent="0.2">
      <c r="A24" s="34"/>
      <c r="F24" s="33" t="str">
        <f>IF(A24="","",F23+D24-E24)</f>
        <v/>
      </c>
    </row>
    <row r="25" spans="1:7" x14ac:dyDescent="0.2">
      <c r="A25" s="34"/>
      <c r="F25" s="33" t="str">
        <f t="shared" ref="F25:F28" si="0">IF(A25="","",F24+D25-E25)</f>
        <v/>
      </c>
    </row>
    <row r="26" spans="1:7" x14ac:dyDescent="0.2">
      <c r="A26" s="34"/>
      <c r="F26" s="33" t="str">
        <f t="shared" si="0"/>
        <v/>
      </c>
    </row>
    <row r="27" spans="1:7" x14ac:dyDescent="0.2">
      <c r="A27" s="34"/>
      <c r="F27" s="33" t="str">
        <f t="shared" si="0"/>
        <v/>
      </c>
    </row>
    <row r="28" spans="1:7" x14ac:dyDescent="0.2">
      <c r="A28" s="34"/>
      <c r="F28" s="33" t="str">
        <f t="shared" si="0"/>
        <v/>
      </c>
    </row>
    <row r="29" spans="1:7" s="29" customFormat="1" x14ac:dyDescent="0.2">
      <c r="A29" s="29" t="s">
        <v>24</v>
      </c>
      <c r="B29" s="29" t="s">
        <v>32</v>
      </c>
      <c r="D29" s="30"/>
      <c r="E29" s="30" t="s">
        <v>33</v>
      </c>
      <c r="F29" s="30">
        <v>115</v>
      </c>
      <c r="G29" s="30"/>
    </row>
    <row r="31" spans="1:7" x14ac:dyDescent="0.2">
      <c r="A31" s="31" t="s">
        <v>67</v>
      </c>
      <c r="C31" s="31" t="s">
        <v>25</v>
      </c>
      <c r="D31" s="33" t="s">
        <v>73</v>
      </c>
      <c r="E31" s="33" t="s">
        <v>75</v>
      </c>
      <c r="F31" s="33" t="s">
        <v>27</v>
      </c>
    </row>
    <row r="32" spans="1:7" x14ac:dyDescent="0.2">
      <c r="F32" s="33" t="s">
        <v>73</v>
      </c>
      <c r="G32" s="33" t="s">
        <v>75</v>
      </c>
    </row>
    <row r="33" spans="1:7" x14ac:dyDescent="0.2">
      <c r="A33" s="34"/>
      <c r="F33" s="33" t="str">
        <f>IF(A33="","",+D33-E33)</f>
        <v/>
      </c>
    </row>
    <row r="34" spans="1:7" x14ac:dyDescent="0.2">
      <c r="A34" s="34"/>
      <c r="F34" s="33" t="str">
        <f t="shared" ref="F34" si="1">IF(A34="","",F33+D34-E34)</f>
        <v/>
      </c>
    </row>
    <row r="35" spans="1:7" x14ac:dyDescent="0.2">
      <c r="D35" s="31"/>
      <c r="E35" s="31"/>
      <c r="F35" s="31"/>
      <c r="G35" s="31"/>
    </row>
    <row r="36" spans="1:7" x14ac:dyDescent="0.2">
      <c r="A36" s="29" t="s">
        <v>24</v>
      </c>
      <c r="B36" s="29" t="s">
        <v>63</v>
      </c>
      <c r="C36" s="29"/>
      <c r="D36" s="30"/>
      <c r="E36" s="30" t="s">
        <v>36</v>
      </c>
      <c r="F36" s="30">
        <v>118</v>
      </c>
      <c r="G36" s="30"/>
    </row>
    <row r="37" spans="1:7" x14ac:dyDescent="0.2">
      <c r="A37" s="24"/>
      <c r="B37" s="24"/>
      <c r="C37" s="24"/>
    </row>
    <row r="38" spans="1:7" x14ac:dyDescent="0.2">
      <c r="A38" s="24" t="s">
        <v>67</v>
      </c>
      <c r="B38" s="24"/>
      <c r="C38" s="24" t="s">
        <v>25</v>
      </c>
      <c r="D38" s="33" t="s">
        <v>73</v>
      </c>
      <c r="E38" s="33" t="s">
        <v>75</v>
      </c>
      <c r="F38" s="33" t="s">
        <v>27</v>
      </c>
    </row>
    <row r="39" spans="1:7" x14ac:dyDescent="0.2">
      <c r="A39" s="24"/>
      <c r="B39" s="24"/>
      <c r="C39" s="24"/>
      <c r="F39" s="33" t="s">
        <v>73</v>
      </c>
      <c r="G39" s="33" t="s">
        <v>75</v>
      </c>
    </row>
    <row r="40" spans="1:7" x14ac:dyDescent="0.2">
      <c r="A40" s="36">
        <v>40999</v>
      </c>
      <c r="B40" s="24"/>
      <c r="C40" s="24"/>
      <c r="F40" s="33">
        <f>+'Chart of Accounts'!C9</f>
        <v>1520</v>
      </c>
    </row>
    <row r="41" spans="1:7" x14ac:dyDescent="0.2">
      <c r="A41" s="36"/>
      <c r="B41" s="24"/>
      <c r="C41" s="24"/>
      <c r="F41" s="33" t="str">
        <f t="shared" ref="F41:F42" si="2">IF(A41="","",F40+D41-E41)</f>
        <v/>
      </c>
    </row>
    <row r="42" spans="1:7" x14ac:dyDescent="0.2">
      <c r="A42" s="36"/>
      <c r="B42" s="24"/>
      <c r="C42" s="24"/>
      <c r="F42" s="33" t="str">
        <f t="shared" si="2"/>
        <v/>
      </c>
    </row>
    <row r="44" spans="1:7" s="29" customFormat="1" x14ac:dyDescent="0.2">
      <c r="A44" s="29" t="s">
        <v>24</v>
      </c>
      <c r="B44" s="29" t="str">
        <f>+'Chart of Accounts'!B10</f>
        <v>Computer Equipment</v>
      </c>
      <c r="D44" s="30"/>
      <c r="E44" s="30" t="s">
        <v>33</v>
      </c>
      <c r="F44" s="30">
        <v>130</v>
      </c>
      <c r="G44" s="30"/>
    </row>
    <row r="46" spans="1:7" x14ac:dyDescent="0.2">
      <c r="A46" s="31" t="s">
        <v>67</v>
      </c>
      <c r="C46" s="31" t="s">
        <v>25</v>
      </c>
      <c r="D46" s="33" t="s">
        <v>73</v>
      </c>
      <c r="E46" s="33" t="s">
        <v>75</v>
      </c>
      <c r="F46" s="33" t="s">
        <v>27</v>
      </c>
    </row>
    <row r="47" spans="1:7" x14ac:dyDescent="0.2">
      <c r="F47" s="33" t="s">
        <v>73</v>
      </c>
      <c r="G47" s="33" t="s">
        <v>75</v>
      </c>
    </row>
    <row r="48" spans="1:7" x14ac:dyDescent="0.2">
      <c r="A48" s="34">
        <v>40999</v>
      </c>
      <c r="F48" s="33">
        <f>+'Chart of Accounts'!C10</f>
        <v>24460</v>
      </c>
    </row>
    <row r="49" spans="1:7" x14ac:dyDescent="0.2">
      <c r="A49" s="34"/>
      <c r="F49" s="33" t="str">
        <f>IF(A49="","",F48+D49-E49)</f>
        <v/>
      </c>
    </row>
    <row r="50" spans="1:7" x14ac:dyDescent="0.2">
      <c r="A50" s="34"/>
    </row>
    <row r="51" spans="1:7" s="29" customFormat="1" x14ac:dyDescent="0.2">
      <c r="A51" s="29" t="s">
        <v>24</v>
      </c>
      <c r="B51" s="29" t="str">
        <f>+'Chart of Accounts'!B11</f>
        <v>Accumulated Depreciation - Computer Equipment</v>
      </c>
      <c r="D51" s="30"/>
      <c r="E51" s="30" t="s">
        <v>33</v>
      </c>
      <c r="F51" s="30">
        <v>131</v>
      </c>
      <c r="G51" s="30"/>
    </row>
    <row r="53" spans="1:7" x14ac:dyDescent="0.2">
      <c r="A53" s="31" t="s">
        <v>67</v>
      </c>
      <c r="C53" s="31" t="s">
        <v>25</v>
      </c>
      <c r="D53" s="33" t="s">
        <v>73</v>
      </c>
      <c r="E53" s="33" t="s">
        <v>75</v>
      </c>
      <c r="F53" s="33" t="s">
        <v>27</v>
      </c>
    </row>
    <row r="54" spans="1:7" x14ac:dyDescent="0.2">
      <c r="F54" s="33" t="s">
        <v>73</v>
      </c>
      <c r="G54" s="33" t="s">
        <v>75</v>
      </c>
    </row>
    <row r="55" spans="1:7" x14ac:dyDescent="0.2">
      <c r="A55" s="34">
        <v>40999</v>
      </c>
      <c r="G55" s="33">
        <f>+'Chart of Accounts'!D11</f>
        <v>15288</v>
      </c>
    </row>
    <row r="56" spans="1:7" x14ac:dyDescent="0.2">
      <c r="A56" s="34"/>
      <c r="G56" s="33" t="str">
        <f t="shared" ref="G56" si="3">IF(A56="","",G55+E56-D56)</f>
        <v/>
      </c>
    </row>
    <row r="57" spans="1:7" x14ac:dyDescent="0.2">
      <c r="A57" s="34"/>
    </row>
    <row r="58" spans="1:7" x14ac:dyDescent="0.2">
      <c r="B58" s="29" t="str">
        <f>+'Chart of Accounts'!B12</f>
        <v>Store Equipment</v>
      </c>
    </row>
    <row r="59" spans="1:7" s="29" customFormat="1" x14ac:dyDescent="0.2">
      <c r="A59" s="29" t="s">
        <v>24</v>
      </c>
      <c r="D59" s="30"/>
      <c r="E59" s="30" t="s">
        <v>33</v>
      </c>
      <c r="F59" s="30">
        <v>135</v>
      </c>
      <c r="G59" s="30"/>
    </row>
    <row r="60" spans="1:7" ht="15" x14ac:dyDescent="0.2">
      <c r="D60" s="32"/>
      <c r="E60" s="32"/>
      <c r="F60" s="32"/>
      <c r="G60" s="32"/>
    </row>
    <row r="61" spans="1:7" x14ac:dyDescent="0.2">
      <c r="A61" s="31" t="s">
        <v>67</v>
      </c>
      <c r="C61" s="31" t="s">
        <v>25</v>
      </c>
      <c r="D61" s="33" t="s">
        <v>73</v>
      </c>
      <c r="E61" s="33" t="s">
        <v>75</v>
      </c>
      <c r="F61" s="33" t="s">
        <v>27</v>
      </c>
    </row>
    <row r="62" spans="1:7" x14ac:dyDescent="0.2">
      <c r="F62" s="33" t="s">
        <v>73</v>
      </c>
      <c r="G62" s="33" t="s">
        <v>75</v>
      </c>
    </row>
    <row r="63" spans="1:7" x14ac:dyDescent="0.2">
      <c r="A63" s="34">
        <v>40999</v>
      </c>
      <c r="F63" s="33">
        <f>+'Chart of Accounts'!C12</f>
        <v>29080</v>
      </c>
    </row>
    <row r="64" spans="1:7" x14ac:dyDescent="0.2">
      <c r="D64" s="31"/>
      <c r="E64" s="31"/>
      <c r="F64" s="31"/>
    </row>
    <row r="65" spans="1:7" s="29" customFormat="1" x14ac:dyDescent="0.2">
      <c r="A65" s="29" t="s">
        <v>24</v>
      </c>
      <c r="B65" s="29" t="str">
        <f>+'Chart of Accounts'!B13</f>
        <v>Accumulated Depreciation - Store Equipment</v>
      </c>
      <c r="D65" s="30"/>
      <c r="E65" s="30" t="s">
        <v>33</v>
      </c>
      <c r="F65" s="30">
        <v>136</v>
      </c>
      <c r="G65" s="30"/>
    </row>
    <row r="67" spans="1:7" x14ac:dyDescent="0.2">
      <c r="A67" s="31" t="s">
        <v>67</v>
      </c>
      <c r="C67" s="31" t="s">
        <v>25</v>
      </c>
      <c r="D67" s="33" t="s">
        <v>73</v>
      </c>
      <c r="E67" s="33" t="s">
        <v>75</v>
      </c>
      <c r="F67" s="33" t="s">
        <v>27</v>
      </c>
    </row>
    <row r="68" spans="1:7" x14ac:dyDescent="0.2">
      <c r="F68" s="33" t="s">
        <v>73</v>
      </c>
      <c r="G68" s="33" t="s">
        <v>75</v>
      </c>
    </row>
    <row r="69" spans="1:7" x14ac:dyDescent="0.2">
      <c r="A69" s="34">
        <v>40999</v>
      </c>
      <c r="G69" s="33">
        <f>+'Chart of Accounts'!D13</f>
        <v>14040</v>
      </c>
    </row>
    <row r="70" spans="1:7" x14ac:dyDescent="0.2">
      <c r="A70" s="34"/>
      <c r="G70" s="33" t="str">
        <f t="shared" ref="G70" si="4">IF(A70="","",G69+E70-D70)</f>
        <v/>
      </c>
    </row>
    <row r="72" spans="1:7" s="29" customFormat="1" x14ac:dyDescent="0.2">
      <c r="A72" s="29" t="s">
        <v>24</v>
      </c>
      <c r="B72" s="29" t="s">
        <v>97</v>
      </c>
      <c r="D72" s="30"/>
      <c r="E72" s="30" t="s">
        <v>33</v>
      </c>
      <c r="F72" s="30">
        <v>200</v>
      </c>
      <c r="G72" s="30"/>
    </row>
    <row r="74" spans="1:7" x14ac:dyDescent="0.2">
      <c r="A74" s="31" t="s">
        <v>67</v>
      </c>
      <c r="C74" s="31" t="s">
        <v>25</v>
      </c>
      <c r="D74" s="33" t="s">
        <v>73</v>
      </c>
      <c r="E74" s="33" t="s">
        <v>75</v>
      </c>
      <c r="F74" s="33" t="s">
        <v>27</v>
      </c>
    </row>
    <row r="75" spans="1:7" x14ac:dyDescent="0.2">
      <c r="F75" s="33" t="s">
        <v>73</v>
      </c>
      <c r="G75" s="33" t="s">
        <v>75</v>
      </c>
    </row>
    <row r="76" spans="1:7" x14ac:dyDescent="0.2">
      <c r="A76" s="34">
        <v>40999</v>
      </c>
      <c r="G76" s="33">
        <f>+'Chart of Accounts'!D14</f>
        <v>12450</v>
      </c>
    </row>
    <row r="77" spans="1:7" x14ac:dyDescent="0.2">
      <c r="A77" s="34"/>
      <c r="G77" s="33" t="str">
        <f t="shared" ref="G77:G83" si="5">IF(A77="","",G76+E77-D77)</f>
        <v/>
      </c>
    </row>
    <row r="78" spans="1:7" x14ac:dyDescent="0.2">
      <c r="A78" s="34"/>
      <c r="G78" s="33" t="str">
        <f t="shared" si="5"/>
        <v/>
      </c>
    </row>
    <row r="79" spans="1:7" x14ac:dyDescent="0.2">
      <c r="A79" s="34"/>
      <c r="G79" s="33" t="str">
        <f t="shared" si="5"/>
        <v/>
      </c>
    </row>
    <row r="80" spans="1:7" x14ac:dyDescent="0.2">
      <c r="A80" s="34"/>
      <c r="G80" s="33" t="str">
        <f t="shared" si="5"/>
        <v/>
      </c>
    </row>
    <row r="81" spans="1:7" x14ac:dyDescent="0.2">
      <c r="A81" s="34"/>
      <c r="G81" s="33" t="str">
        <f t="shared" si="5"/>
        <v/>
      </c>
    </row>
    <row r="82" spans="1:7" x14ac:dyDescent="0.2">
      <c r="A82" s="34"/>
      <c r="G82" s="33" t="str">
        <f t="shared" si="5"/>
        <v/>
      </c>
    </row>
    <row r="83" spans="1:7" x14ac:dyDescent="0.2">
      <c r="A83" s="34"/>
      <c r="G83" s="33" t="str">
        <f t="shared" si="5"/>
        <v/>
      </c>
    </row>
    <row r="85" spans="1:7" s="29" customFormat="1" x14ac:dyDescent="0.2">
      <c r="A85" s="29" t="s">
        <v>24</v>
      </c>
      <c r="B85" s="29" t="s">
        <v>12</v>
      </c>
      <c r="D85" s="30"/>
      <c r="E85" s="30" t="s">
        <v>36</v>
      </c>
      <c r="F85" s="30">
        <v>201</v>
      </c>
      <c r="G85" s="30"/>
    </row>
    <row r="87" spans="1:7" x14ac:dyDescent="0.2">
      <c r="A87" s="31" t="s">
        <v>67</v>
      </c>
      <c r="C87" s="31" t="s">
        <v>25</v>
      </c>
      <c r="D87" s="33" t="s">
        <v>73</v>
      </c>
      <c r="E87" s="33" t="s">
        <v>75</v>
      </c>
      <c r="F87" s="33" t="s">
        <v>27</v>
      </c>
    </row>
    <row r="88" spans="1:7" x14ac:dyDescent="0.2">
      <c r="F88" s="33" t="s">
        <v>73</v>
      </c>
      <c r="G88" s="33" t="s">
        <v>75</v>
      </c>
    </row>
    <row r="89" spans="1:7" x14ac:dyDescent="0.2">
      <c r="A89" s="34">
        <v>40999</v>
      </c>
      <c r="G89" s="33">
        <f>+'Chart of Accounts'!D15</f>
        <v>28970</v>
      </c>
    </row>
    <row r="90" spans="1:7" x14ac:dyDescent="0.2">
      <c r="A90" s="34"/>
      <c r="G90" s="33" t="str">
        <f t="shared" ref="G90:G93" si="6">IF(A90="","",G89+E90-D90)</f>
        <v/>
      </c>
    </row>
    <row r="91" spans="1:7" x14ac:dyDescent="0.2">
      <c r="A91" s="34"/>
      <c r="G91" s="33" t="str">
        <f t="shared" si="6"/>
        <v/>
      </c>
    </row>
    <row r="92" spans="1:7" x14ac:dyDescent="0.2">
      <c r="A92" s="34"/>
      <c r="G92" s="33" t="str">
        <f t="shared" si="6"/>
        <v/>
      </c>
    </row>
    <row r="93" spans="1:7" x14ac:dyDescent="0.2">
      <c r="A93" s="34"/>
      <c r="G93" s="33" t="str">
        <f t="shared" si="6"/>
        <v/>
      </c>
    </row>
    <row r="95" spans="1:7" s="29" customFormat="1" x14ac:dyDescent="0.2">
      <c r="A95" s="29" t="s">
        <v>24</v>
      </c>
      <c r="B95" s="29" t="s">
        <v>37</v>
      </c>
      <c r="D95" s="30"/>
      <c r="E95" s="30" t="s">
        <v>36</v>
      </c>
      <c r="F95" s="30">
        <v>203</v>
      </c>
      <c r="G95" s="30"/>
    </row>
    <row r="97" spans="1:7" x14ac:dyDescent="0.2">
      <c r="A97" s="31" t="s">
        <v>67</v>
      </c>
      <c r="C97" s="31" t="s">
        <v>25</v>
      </c>
      <c r="D97" s="33" t="s">
        <v>73</v>
      </c>
      <c r="E97" s="33" t="s">
        <v>75</v>
      </c>
      <c r="F97" s="33" t="s">
        <v>27</v>
      </c>
    </row>
    <row r="98" spans="1:7" x14ac:dyDescent="0.2">
      <c r="F98" s="33" t="s">
        <v>73</v>
      </c>
      <c r="G98" s="33" t="s">
        <v>75</v>
      </c>
    </row>
    <row r="99" spans="1:7" x14ac:dyDescent="0.2">
      <c r="A99" s="34"/>
      <c r="G99" s="33" t="str">
        <f>IF(A99="","",E99-D99)</f>
        <v/>
      </c>
    </row>
    <row r="101" spans="1:7" s="29" customFormat="1" x14ac:dyDescent="0.2">
      <c r="A101" s="29" t="s">
        <v>24</v>
      </c>
      <c r="B101" s="29" t="s">
        <v>38</v>
      </c>
      <c r="D101" s="30"/>
      <c r="E101" s="30" t="s">
        <v>36</v>
      </c>
      <c r="F101" s="30">
        <v>205</v>
      </c>
      <c r="G101" s="30"/>
    </row>
    <row r="103" spans="1:7" x14ac:dyDescent="0.2">
      <c r="A103" s="31" t="s">
        <v>67</v>
      </c>
      <c r="C103" s="31" t="s">
        <v>25</v>
      </c>
      <c r="D103" s="33" t="s">
        <v>73</v>
      </c>
      <c r="E103" s="33" t="s">
        <v>75</v>
      </c>
      <c r="F103" s="33" t="s">
        <v>27</v>
      </c>
    </row>
    <row r="104" spans="1:7" x14ac:dyDescent="0.2">
      <c r="F104" s="33" t="s">
        <v>73</v>
      </c>
      <c r="G104" s="33" t="s">
        <v>75</v>
      </c>
    </row>
    <row r="105" spans="1:7" x14ac:dyDescent="0.2">
      <c r="A105" s="34">
        <v>40999</v>
      </c>
      <c r="G105" s="33">
        <v>5180</v>
      </c>
    </row>
    <row r="106" spans="1:7" x14ac:dyDescent="0.2">
      <c r="A106" s="34"/>
      <c r="G106" s="33" t="str">
        <f t="shared" ref="G106:G107" si="7">IF(A106="","",G105+E106-D106)</f>
        <v/>
      </c>
    </row>
    <row r="107" spans="1:7" x14ac:dyDescent="0.2">
      <c r="A107" s="34"/>
      <c r="G107" s="33" t="str">
        <f t="shared" si="7"/>
        <v/>
      </c>
    </row>
    <row r="109" spans="1:7" x14ac:dyDescent="0.2">
      <c r="A109" s="29" t="s">
        <v>24</v>
      </c>
      <c r="B109" s="29" t="s">
        <v>39</v>
      </c>
      <c r="C109" s="29"/>
      <c r="D109" s="30"/>
      <c r="E109" s="30" t="s">
        <v>36</v>
      </c>
      <c r="F109" s="30">
        <v>301</v>
      </c>
      <c r="G109" s="30"/>
    </row>
    <row r="111" spans="1:7" s="29" customFormat="1" x14ac:dyDescent="0.2">
      <c r="A111" s="31" t="s">
        <v>67</v>
      </c>
      <c r="B111" s="31"/>
      <c r="C111" s="31" t="s">
        <v>25</v>
      </c>
      <c r="D111" s="33" t="s">
        <v>73</v>
      </c>
      <c r="E111" s="33" t="s">
        <v>75</v>
      </c>
      <c r="F111" s="33" t="s">
        <v>27</v>
      </c>
      <c r="G111" s="33"/>
    </row>
    <row r="112" spans="1:7" x14ac:dyDescent="0.2">
      <c r="F112" s="33" t="s">
        <v>73</v>
      </c>
      <c r="G112" s="33" t="s">
        <v>75</v>
      </c>
    </row>
    <row r="113" spans="1:7" x14ac:dyDescent="0.2">
      <c r="A113" s="34">
        <v>40999</v>
      </c>
      <c r="G113" s="33">
        <f>+'Chart of Accounts'!D18</f>
        <v>90000</v>
      </c>
    </row>
    <row r="114" spans="1:7" x14ac:dyDescent="0.2">
      <c r="A114" s="34"/>
      <c r="G114" s="33" t="str">
        <f t="shared" ref="G114:G116" si="8">IF(A114="","",G113+E114-D114)</f>
        <v/>
      </c>
    </row>
    <row r="115" spans="1:7" x14ac:dyDescent="0.2">
      <c r="A115" s="34"/>
      <c r="G115" s="33" t="str">
        <f t="shared" si="8"/>
        <v/>
      </c>
    </row>
    <row r="116" spans="1:7" x14ac:dyDescent="0.2">
      <c r="A116" s="34"/>
      <c r="G116" s="33" t="str">
        <f t="shared" si="8"/>
        <v/>
      </c>
    </row>
    <row r="118" spans="1:7" x14ac:dyDescent="0.2">
      <c r="A118" s="29" t="s">
        <v>24</v>
      </c>
      <c r="B118" s="29" t="s">
        <v>64</v>
      </c>
      <c r="C118" s="29"/>
      <c r="D118" s="30"/>
      <c r="E118" s="30" t="s">
        <v>36</v>
      </c>
      <c r="F118" s="30">
        <v>302</v>
      </c>
      <c r="G118" s="30"/>
    </row>
    <row r="120" spans="1:7" s="29" customFormat="1" x14ac:dyDescent="0.2">
      <c r="A120" s="31" t="s">
        <v>67</v>
      </c>
      <c r="B120" s="31"/>
      <c r="C120" s="31" t="s">
        <v>25</v>
      </c>
      <c r="D120" s="33" t="s">
        <v>73</v>
      </c>
      <c r="E120" s="33" t="s">
        <v>75</v>
      </c>
      <c r="F120" s="33" t="s">
        <v>27</v>
      </c>
      <c r="G120" s="33"/>
    </row>
    <row r="121" spans="1:7" x14ac:dyDescent="0.2">
      <c r="F121" s="33" t="s">
        <v>73</v>
      </c>
      <c r="G121" s="33" t="s">
        <v>75</v>
      </c>
    </row>
    <row r="122" spans="1:7" x14ac:dyDescent="0.2">
      <c r="A122" s="34"/>
    </row>
    <row r="123" spans="1:7" x14ac:dyDescent="0.2">
      <c r="A123" s="34"/>
    </row>
    <row r="125" spans="1:7" x14ac:dyDescent="0.2">
      <c r="A125" s="29" t="s">
        <v>24</v>
      </c>
      <c r="B125" s="29" t="s">
        <v>49</v>
      </c>
      <c r="C125" s="29"/>
      <c r="D125" s="30"/>
      <c r="E125" s="30" t="s">
        <v>36</v>
      </c>
      <c r="F125" s="30">
        <v>307</v>
      </c>
      <c r="G125" s="30"/>
    </row>
    <row r="127" spans="1:7" s="29" customFormat="1" x14ac:dyDescent="0.2">
      <c r="A127" s="31" t="s">
        <v>67</v>
      </c>
      <c r="B127" s="31"/>
      <c r="C127" s="31" t="s">
        <v>25</v>
      </c>
      <c r="D127" s="33" t="s">
        <v>73</v>
      </c>
      <c r="E127" s="33" t="s">
        <v>75</v>
      </c>
      <c r="F127" s="33" t="s">
        <v>27</v>
      </c>
      <c r="G127" s="33"/>
    </row>
    <row r="128" spans="1:7" x14ac:dyDescent="0.2">
      <c r="F128" s="33" t="s">
        <v>73</v>
      </c>
      <c r="G128" s="33" t="s">
        <v>75</v>
      </c>
    </row>
    <row r="129" spans="1:7" x14ac:dyDescent="0.2">
      <c r="A129" s="34"/>
    </row>
    <row r="130" spans="1:7" x14ac:dyDescent="0.2">
      <c r="A130" s="34"/>
    </row>
    <row r="131" spans="1:7" x14ac:dyDescent="0.2">
      <c r="A131" s="34"/>
    </row>
    <row r="133" spans="1:7" x14ac:dyDescent="0.2">
      <c r="A133" s="29" t="s">
        <v>24</v>
      </c>
      <c r="B133" s="29" t="s">
        <v>88</v>
      </c>
      <c r="C133" s="29"/>
      <c r="D133" s="30"/>
      <c r="E133" s="30" t="s">
        <v>36</v>
      </c>
      <c r="F133" s="30">
        <v>401</v>
      </c>
      <c r="G133" s="30"/>
    </row>
    <row r="135" spans="1:7" s="29" customFormat="1" x14ac:dyDescent="0.2">
      <c r="A135" s="31" t="s">
        <v>67</v>
      </c>
      <c r="B135" s="31"/>
      <c r="C135" s="31" t="s">
        <v>25</v>
      </c>
      <c r="D135" s="33" t="s">
        <v>73</v>
      </c>
      <c r="E135" s="33" t="s">
        <v>75</v>
      </c>
      <c r="F135" s="33" t="s">
        <v>27</v>
      </c>
      <c r="G135" s="33"/>
    </row>
    <row r="136" spans="1:7" x14ac:dyDescent="0.2">
      <c r="F136" s="33" t="s">
        <v>73</v>
      </c>
      <c r="G136" s="33" t="s">
        <v>75</v>
      </c>
    </row>
    <row r="137" spans="1:7" x14ac:dyDescent="0.2">
      <c r="A137" s="34"/>
    </row>
    <row r="138" spans="1:7" x14ac:dyDescent="0.2">
      <c r="A138" s="34"/>
    </row>
    <row r="139" spans="1:7" x14ac:dyDescent="0.2">
      <c r="A139" s="34"/>
    </row>
    <row r="141" spans="1:7" x14ac:dyDescent="0.2">
      <c r="A141" s="29" t="s">
        <v>24</v>
      </c>
      <c r="B141" s="29" t="s">
        <v>102</v>
      </c>
      <c r="C141" s="29"/>
      <c r="D141" s="30"/>
      <c r="E141" s="30" t="s">
        <v>36</v>
      </c>
      <c r="F141" s="30">
        <v>402</v>
      </c>
      <c r="G141" s="30"/>
    </row>
    <row r="143" spans="1:7" x14ac:dyDescent="0.2">
      <c r="A143" s="31" t="s">
        <v>67</v>
      </c>
      <c r="C143" s="31" t="s">
        <v>25</v>
      </c>
      <c r="D143" s="33" t="s">
        <v>73</v>
      </c>
      <c r="E143" s="33" t="s">
        <v>75</v>
      </c>
      <c r="F143" s="33" t="s">
        <v>27</v>
      </c>
    </row>
    <row r="144" spans="1:7" s="29" customFormat="1" x14ac:dyDescent="0.2">
      <c r="A144" s="31"/>
      <c r="B144" s="31"/>
      <c r="C144" s="31"/>
      <c r="D144" s="33"/>
      <c r="E144" s="33"/>
      <c r="F144" s="33" t="s">
        <v>73</v>
      </c>
      <c r="G144" s="33" t="s">
        <v>75</v>
      </c>
    </row>
    <row r="145" spans="1:7" x14ac:dyDescent="0.2">
      <c r="A145" s="34"/>
    </row>
    <row r="146" spans="1:7" x14ac:dyDescent="0.2">
      <c r="A146" s="34"/>
    </row>
    <row r="147" spans="1:7" ht="12" customHeight="1" x14ac:dyDescent="0.2"/>
    <row r="148" spans="1:7" x14ac:dyDescent="0.2">
      <c r="A148" s="29" t="s">
        <v>24</v>
      </c>
      <c r="B148" s="29" t="s">
        <v>96</v>
      </c>
      <c r="C148" s="29"/>
      <c r="D148" s="30"/>
      <c r="E148" s="30" t="s">
        <v>36</v>
      </c>
      <c r="F148" s="30">
        <v>501</v>
      </c>
      <c r="G148" s="30"/>
    </row>
    <row r="150" spans="1:7" x14ac:dyDescent="0.2">
      <c r="A150" s="31" t="s">
        <v>67</v>
      </c>
      <c r="C150" s="31" t="s">
        <v>25</v>
      </c>
      <c r="D150" s="33" t="s">
        <v>73</v>
      </c>
      <c r="E150" s="33" t="s">
        <v>75</v>
      </c>
      <c r="F150" s="33" t="s">
        <v>27</v>
      </c>
    </row>
    <row r="151" spans="1:7" x14ac:dyDescent="0.2">
      <c r="F151" s="33" t="s">
        <v>73</v>
      </c>
      <c r="G151" s="33" t="s">
        <v>75</v>
      </c>
    </row>
    <row r="152" spans="1:7" x14ac:dyDescent="0.2">
      <c r="A152" s="34"/>
    </row>
    <row r="153" spans="1:7" x14ac:dyDescent="0.2">
      <c r="A153" s="34"/>
    </row>
    <row r="154" spans="1:7" x14ac:dyDescent="0.2">
      <c r="A154" s="34"/>
    </row>
    <row r="155" spans="1:7" x14ac:dyDescent="0.2">
      <c r="A155" s="34"/>
    </row>
    <row r="156" spans="1:7" x14ac:dyDescent="0.2">
      <c r="A156" s="34"/>
    </row>
    <row r="157" spans="1:7" x14ac:dyDescent="0.2">
      <c r="A157" s="29" t="s">
        <v>24</v>
      </c>
      <c r="B157" s="29" t="s">
        <v>98</v>
      </c>
      <c r="C157" s="29"/>
      <c r="D157" s="30"/>
      <c r="E157" s="30" t="s">
        <v>36</v>
      </c>
      <c r="F157" s="30">
        <v>503</v>
      </c>
      <c r="G157" s="30"/>
    </row>
    <row r="158" spans="1:7" s="29" customFormat="1" x14ac:dyDescent="0.2">
      <c r="A158" s="31"/>
      <c r="B158" s="31"/>
      <c r="C158" s="31"/>
      <c r="D158" s="33"/>
      <c r="E158" s="33"/>
      <c r="F158" s="33"/>
      <c r="G158" s="33"/>
    </row>
    <row r="159" spans="1:7" x14ac:dyDescent="0.2">
      <c r="A159" s="31" t="s">
        <v>67</v>
      </c>
      <c r="C159" s="31" t="s">
        <v>25</v>
      </c>
      <c r="D159" s="33" t="s">
        <v>73</v>
      </c>
      <c r="E159" s="33" t="s">
        <v>75</v>
      </c>
      <c r="F159" s="33" t="s">
        <v>27</v>
      </c>
    </row>
    <row r="160" spans="1:7" x14ac:dyDescent="0.2">
      <c r="F160" s="33" t="s">
        <v>73</v>
      </c>
      <c r="G160" s="33" t="s">
        <v>75</v>
      </c>
    </row>
    <row r="161" spans="1:7" x14ac:dyDescent="0.2">
      <c r="A161" s="34"/>
    </row>
    <row r="162" spans="1:7" x14ac:dyDescent="0.2">
      <c r="A162" s="36"/>
      <c r="B162" s="24"/>
      <c r="C162" s="24"/>
    </row>
    <row r="164" spans="1:7" x14ac:dyDescent="0.2">
      <c r="A164" s="29" t="s">
        <v>24</v>
      </c>
      <c r="B164" s="29" t="s">
        <v>44</v>
      </c>
      <c r="C164" s="29"/>
      <c r="D164" s="30"/>
      <c r="E164" s="30" t="s">
        <v>36</v>
      </c>
      <c r="F164" s="30">
        <v>505</v>
      </c>
      <c r="G164" s="30"/>
    </row>
    <row r="165" spans="1:7" s="29" customFormat="1" x14ac:dyDescent="0.2">
      <c r="A165" s="31"/>
      <c r="B165" s="31"/>
      <c r="C165" s="31"/>
      <c r="D165" s="33"/>
      <c r="E165" s="33"/>
      <c r="F165" s="33"/>
      <c r="G165" s="33"/>
    </row>
    <row r="166" spans="1:7" x14ac:dyDescent="0.2">
      <c r="A166" s="31" t="s">
        <v>67</v>
      </c>
      <c r="C166" s="31" t="s">
        <v>25</v>
      </c>
      <c r="D166" s="33" t="s">
        <v>73</v>
      </c>
      <c r="E166" s="33" t="s">
        <v>75</v>
      </c>
      <c r="F166" s="33" t="s">
        <v>27</v>
      </c>
    </row>
    <row r="167" spans="1:7" x14ac:dyDescent="0.2">
      <c r="F167" s="33" t="s">
        <v>73</v>
      </c>
      <c r="G167" s="33" t="s">
        <v>75</v>
      </c>
    </row>
    <row r="168" spans="1:7" x14ac:dyDescent="0.2">
      <c r="A168" s="34"/>
    </row>
    <row r="169" spans="1:7" x14ac:dyDescent="0.2">
      <c r="A169" s="36"/>
      <c r="B169" s="24"/>
      <c r="C169" s="24"/>
    </row>
    <row r="170" spans="1:7" x14ac:dyDescent="0.2">
      <c r="A170" s="36"/>
      <c r="B170" s="24"/>
      <c r="C170" s="24"/>
    </row>
    <row r="171" spans="1:7" x14ac:dyDescent="0.2">
      <c r="A171" s="29" t="s">
        <v>24</v>
      </c>
      <c r="B171" s="29" t="s">
        <v>43</v>
      </c>
      <c r="C171" s="29"/>
      <c r="D171" s="30"/>
      <c r="E171" s="30" t="s">
        <v>36</v>
      </c>
      <c r="F171" s="30">
        <v>506</v>
      </c>
      <c r="G171" s="30"/>
    </row>
    <row r="172" spans="1:7" s="29" customFormat="1" x14ac:dyDescent="0.2">
      <c r="A172" s="31"/>
      <c r="B172" s="31"/>
      <c r="C172" s="31"/>
      <c r="D172" s="33"/>
      <c r="E172" s="33"/>
      <c r="F172" s="33"/>
      <c r="G172" s="33"/>
    </row>
    <row r="173" spans="1:7" x14ac:dyDescent="0.2">
      <c r="A173" s="31" t="s">
        <v>67</v>
      </c>
      <c r="C173" s="31" t="s">
        <v>25</v>
      </c>
      <c r="D173" s="33" t="s">
        <v>73</v>
      </c>
      <c r="E173" s="33" t="s">
        <v>75</v>
      </c>
      <c r="F173" s="33" t="s">
        <v>27</v>
      </c>
    </row>
    <row r="174" spans="1:7" x14ac:dyDescent="0.2">
      <c r="F174" s="33" t="s">
        <v>73</v>
      </c>
      <c r="G174" s="33" t="s">
        <v>75</v>
      </c>
    </row>
    <row r="175" spans="1:7" x14ac:dyDescent="0.2">
      <c r="A175" s="34"/>
    </row>
    <row r="176" spans="1:7" x14ac:dyDescent="0.2">
      <c r="A176" s="34"/>
    </row>
    <row r="178" spans="1:7" x14ac:dyDescent="0.2">
      <c r="A178" s="29" t="s">
        <v>24</v>
      </c>
      <c r="B178" s="29" t="s">
        <v>42</v>
      </c>
      <c r="C178" s="29"/>
      <c r="D178" s="30"/>
      <c r="E178" s="30" t="s">
        <v>36</v>
      </c>
      <c r="F178" s="30">
        <v>520</v>
      </c>
      <c r="G178" s="30"/>
    </row>
    <row r="180" spans="1:7" s="29" customFormat="1" x14ac:dyDescent="0.2">
      <c r="A180" s="31" t="s">
        <v>67</v>
      </c>
      <c r="B180" s="31"/>
      <c r="C180" s="31" t="s">
        <v>25</v>
      </c>
      <c r="D180" s="33" t="s">
        <v>73</v>
      </c>
      <c r="E180" s="33" t="s">
        <v>75</v>
      </c>
      <c r="F180" s="33" t="s">
        <v>27</v>
      </c>
      <c r="G180" s="33"/>
    </row>
    <row r="181" spans="1:7" x14ac:dyDescent="0.2">
      <c r="F181" s="33" t="s">
        <v>73</v>
      </c>
      <c r="G181" s="33" t="s">
        <v>75</v>
      </c>
    </row>
    <row r="182" spans="1:7" x14ac:dyDescent="0.2">
      <c r="A182" s="34"/>
    </row>
    <row r="183" spans="1:7" x14ac:dyDescent="0.2">
      <c r="A183" s="36"/>
      <c r="B183" s="24"/>
      <c r="C183" s="24"/>
    </row>
    <row r="185" spans="1:7" x14ac:dyDescent="0.2">
      <c r="A185" s="29" t="s">
        <v>24</v>
      </c>
      <c r="B185" s="29" t="str">
        <f>+'Chart of Accounts'!B28</f>
        <v>Marketing Expense</v>
      </c>
      <c r="C185" s="29"/>
      <c r="D185" s="30"/>
      <c r="E185" s="30" t="s">
        <v>36</v>
      </c>
      <c r="F185" s="30">
        <v>522</v>
      </c>
      <c r="G185" s="30"/>
    </row>
    <row r="187" spans="1:7" x14ac:dyDescent="0.2">
      <c r="A187" s="31" t="s">
        <v>67</v>
      </c>
      <c r="C187" s="31" t="s">
        <v>25</v>
      </c>
      <c r="D187" s="33" t="s">
        <v>73</v>
      </c>
      <c r="E187" s="33" t="s">
        <v>75</v>
      </c>
      <c r="F187" s="33" t="s">
        <v>27</v>
      </c>
    </row>
    <row r="188" spans="1:7" x14ac:dyDescent="0.2">
      <c r="F188" s="33" t="s">
        <v>73</v>
      </c>
      <c r="G188" s="33" t="s">
        <v>75</v>
      </c>
    </row>
    <row r="189" spans="1:7" x14ac:dyDescent="0.2">
      <c r="A189" s="34"/>
    </row>
    <row r="190" spans="1:7" x14ac:dyDescent="0.2">
      <c r="A190" s="36"/>
      <c r="B190" s="24"/>
      <c r="C190" s="24"/>
    </row>
    <row r="192" spans="1:7" s="29" customFormat="1" x14ac:dyDescent="0.2">
      <c r="A192" s="29" t="s">
        <v>24</v>
      </c>
      <c r="B192" s="29" t="s">
        <v>40</v>
      </c>
      <c r="D192" s="30"/>
      <c r="E192" s="30" t="s">
        <v>36</v>
      </c>
      <c r="F192" s="30">
        <v>542</v>
      </c>
      <c r="G192" s="30"/>
    </row>
    <row r="194" spans="1:7" x14ac:dyDescent="0.2">
      <c r="A194" s="31" t="s">
        <v>67</v>
      </c>
      <c r="C194" s="31" t="s">
        <v>25</v>
      </c>
      <c r="D194" s="33" t="s">
        <v>73</v>
      </c>
      <c r="E194" s="33" t="s">
        <v>75</v>
      </c>
      <c r="F194" s="33" t="s">
        <v>27</v>
      </c>
    </row>
    <row r="195" spans="1:7" x14ac:dyDescent="0.2">
      <c r="F195" s="33" t="s">
        <v>73</v>
      </c>
      <c r="G195" s="33" t="s">
        <v>75</v>
      </c>
    </row>
    <row r="196" spans="1:7" x14ac:dyDescent="0.2">
      <c r="A196" s="34"/>
    </row>
    <row r="197" spans="1:7" x14ac:dyDescent="0.2">
      <c r="A197" s="36"/>
      <c r="B197" s="24"/>
      <c r="C197" s="24"/>
    </row>
    <row r="199" spans="1:7" s="29" customFormat="1" x14ac:dyDescent="0.2">
      <c r="A199" s="29" t="s">
        <v>24</v>
      </c>
      <c r="B199" s="29" t="s">
        <v>57</v>
      </c>
      <c r="D199" s="30"/>
      <c r="E199" s="30" t="s">
        <v>36</v>
      </c>
      <c r="F199" s="30">
        <v>560</v>
      </c>
      <c r="G199" s="30"/>
    </row>
    <row r="201" spans="1:7" x14ac:dyDescent="0.2">
      <c r="A201" s="31" t="s">
        <v>67</v>
      </c>
      <c r="C201" s="31" t="s">
        <v>25</v>
      </c>
      <c r="D201" s="33" t="s">
        <v>73</v>
      </c>
      <c r="E201" s="33" t="s">
        <v>75</v>
      </c>
      <c r="F201" s="33" t="s">
        <v>27</v>
      </c>
    </row>
    <row r="202" spans="1:7" x14ac:dyDescent="0.2">
      <c r="F202" s="33" t="s">
        <v>73</v>
      </c>
      <c r="G202" s="33" t="s">
        <v>75</v>
      </c>
    </row>
    <row r="203" spans="1:7" x14ac:dyDescent="0.2">
      <c r="A203" s="34"/>
    </row>
    <row r="204" spans="1:7" x14ac:dyDescent="0.2">
      <c r="A204" s="36"/>
      <c r="B204" s="24"/>
      <c r="C204" s="24"/>
    </row>
    <row r="206" spans="1:7" s="29" customFormat="1" x14ac:dyDescent="0.2">
      <c r="A206" s="29" t="s">
        <v>24</v>
      </c>
      <c r="B206" s="29" t="s">
        <v>41</v>
      </c>
      <c r="D206" s="30"/>
      <c r="E206" s="30" t="s">
        <v>36</v>
      </c>
      <c r="F206" s="30">
        <v>580</v>
      </c>
      <c r="G206" s="30"/>
    </row>
    <row r="208" spans="1:7" x14ac:dyDescent="0.2">
      <c r="A208" s="31" t="s">
        <v>67</v>
      </c>
      <c r="C208" s="31" t="s">
        <v>25</v>
      </c>
      <c r="D208" s="33" t="s">
        <v>73</v>
      </c>
      <c r="E208" s="33" t="s">
        <v>75</v>
      </c>
      <c r="F208" s="33" t="s">
        <v>27</v>
      </c>
    </row>
    <row r="209" spans="1:7" x14ac:dyDescent="0.2">
      <c r="F209" s="33" t="s">
        <v>73</v>
      </c>
      <c r="G209" s="33" t="s">
        <v>75</v>
      </c>
    </row>
    <row r="210" spans="1:7" x14ac:dyDescent="0.2">
      <c r="A210" s="34"/>
    </row>
    <row r="211" spans="1:7" x14ac:dyDescent="0.2">
      <c r="A211" s="36"/>
      <c r="B211" s="24"/>
      <c r="C211" s="24"/>
    </row>
    <row r="213" spans="1:7" x14ac:dyDescent="0.2">
      <c r="A213" s="29" t="s">
        <v>24</v>
      </c>
      <c r="B213" s="29" t="str">
        <f>+'Chart of Accounts'!B32</f>
        <v>Utilities Expense</v>
      </c>
      <c r="C213" s="29"/>
      <c r="D213" s="30"/>
      <c r="E213" s="30" t="s">
        <v>36</v>
      </c>
      <c r="F213" s="30">
        <v>582</v>
      </c>
      <c r="G213" s="30"/>
    </row>
    <row r="215" spans="1:7" x14ac:dyDescent="0.2">
      <c r="A215" s="31" t="s">
        <v>67</v>
      </c>
      <c r="C215" s="31" t="s">
        <v>25</v>
      </c>
      <c r="D215" s="33" t="s">
        <v>73</v>
      </c>
      <c r="E215" s="33" t="s">
        <v>75</v>
      </c>
      <c r="F215" s="33" t="s">
        <v>27</v>
      </c>
    </row>
    <row r="216" spans="1:7" x14ac:dyDescent="0.2">
      <c r="F216" s="33" t="s">
        <v>73</v>
      </c>
      <c r="G216" s="33" t="s">
        <v>75</v>
      </c>
    </row>
    <row r="217" spans="1:7" x14ac:dyDescent="0.2">
      <c r="A217" s="34"/>
    </row>
    <row r="218" spans="1:7" x14ac:dyDescent="0.2">
      <c r="A218" s="36"/>
      <c r="B218" s="24"/>
      <c r="C218" s="24"/>
    </row>
    <row r="220" spans="1:7" x14ac:dyDescent="0.2">
      <c r="A220" s="29" t="s">
        <v>24</v>
      </c>
      <c r="B220" s="29" t="s">
        <v>13</v>
      </c>
      <c r="C220" s="29"/>
      <c r="D220" s="30"/>
      <c r="E220" s="30" t="s">
        <v>36</v>
      </c>
      <c r="F220" s="30">
        <v>585</v>
      </c>
      <c r="G220" s="30"/>
    </row>
    <row r="222" spans="1:7" x14ac:dyDescent="0.2">
      <c r="A222" s="31" t="s">
        <v>67</v>
      </c>
      <c r="C222" s="31" t="s">
        <v>25</v>
      </c>
      <c r="D222" s="33" t="s">
        <v>73</v>
      </c>
      <c r="E222" s="33" t="s">
        <v>75</v>
      </c>
      <c r="F222" s="33" t="s">
        <v>27</v>
      </c>
    </row>
    <row r="223" spans="1:7" x14ac:dyDescent="0.2">
      <c r="F223" s="33" t="s">
        <v>73</v>
      </c>
      <c r="G223" s="33" t="s">
        <v>75</v>
      </c>
    </row>
    <row r="224" spans="1:7" x14ac:dyDescent="0.2">
      <c r="A224" s="34"/>
    </row>
    <row r="225" spans="1:3" x14ac:dyDescent="0.2">
      <c r="A225" s="34"/>
    </row>
    <row r="226" spans="1:3" x14ac:dyDescent="0.2">
      <c r="A226" s="34"/>
    </row>
    <row r="227" spans="1:3" x14ac:dyDescent="0.2">
      <c r="A227" s="36"/>
      <c r="B227" s="24"/>
      <c r="C227" s="24"/>
    </row>
  </sheetData>
  <phoneticPr fontId="3" type="noConversion"/>
  <printOptions gridLines="1"/>
  <pageMargins left="0.35433070866141736" right="0.35433070866141736" top="0.51181102362204722" bottom="0.47244094488188981" header="0.31496062992125984" footer="0.31496062992125984"/>
  <pageSetup paperSize="9" scale="70" orientation="portrait" horizontalDpi="4294967292" verticalDpi="4294967292" r:id="rId1"/>
  <headerFooter alignWithMargins="0">
    <oddHeader>&amp;C&amp;"Verdana,Bold"&amp;16Active Sports Excel Template</oddHeader>
    <oddFooter>&amp;L &amp;C&amp;A
Active Sports Practice Set&amp;RPage &amp;P of &amp;N</oddFooter>
  </headerFooter>
  <rowBreaks count="1" manualBreakCount="1">
    <brk id="1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Layout" zoomScaleNormal="100" workbookViewId="0">
      <selection activeCell="C42" sqref="C42"/>
    </sheetView>
  </sheetViews>
  <sheetFormatPr defaultColWidth="11" defaultRowHeight="12.75" x14ac:dyDescent="0.2"/>
  <cols>
    <col min="1" max="1" width="6.375" customWidth="1"/>
    <col min="2" max="2" width="29.25" customWidth="1"/>
    <col min="3" max="4" width="11" customWidth="1"/>
    <col min="5" max="5" width="9.375" customWidth="1"/>
    <col min="6" max="6" width="5.25" customWidth="1"/>
    <col min="7" max="7" width="8.25" customWidth="1"/>
  </cols>
  <sheetData>
    <row r="1" spans="1:13" ht="15" x14ac:dyDescent="0.2">
      <c r="A1" s="12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4" spans="1:13" x14ac:dyDescent="0.2">
      <c r="B4" s="1" t="s">
        <v>77</v>
      </c>
      <c r="C4" s="21" t="s">
        <v>45</v>
      </c>
      <c r="D4" s="21"/>
      <c r="E4" s="21" t="s">
        <v>50</v>
      </c>
      <c r="F4" s="21"/>
      <c r="G4" s="21"/>
      <c r="H4" s="21" t="s">
        <v>51</v>
      </c>
      <c r="I4" s="21"/>
      <c r="J4" s="21" t="s">
        <v>52</v>
      </c>
      <c r="K4" s="21"/>
      <c r="L4" s="21" t="s">
        <v>53</v>
      </c>
      <c r="M4" s="21"/>
    </row>
    <row r="5" spans="1:13" ht="20.25" x14ac:dyDescent="0.2">
      <c r="C5" s="21" t="s">
        <v>46</v>
      </c>
      <c r="D5" s="21" t="s">
        <v>0</v>
      </c>
      <c r="E5" s="21" t="s">
        <v>46</v>
      </c>
      <c r="F5" s="51" t="s">
        <v>114</v>
      </c>
      <c r="G5" s="21" t="s">
        <v>0</v>
      </c>
      <c r="H5" s="21" t="s">
        <v>46</v>
      </c>
      <c r="I5" s="21" t="s">
        <v>0</v>
      </c>
      <c r="J5" s="21" t="s">
        <v>46</v>
      </c>
      <c r="K5" s="21" t="s">
        <v>0</v>
      </c>
      <c r="L5" s="21" t="s">
        <v>46</v>
      </c>
      <c r="M5" s="21" t="s">
        <v>0</v>
      </c>
    </row>
    <row r="7" spans="1:13" x14ac:dyDescent="0.2">
      <c r="A7">
        <f>+'Chart of Accounts'!A5</f>
        <v>101</v>
      </c>
      <c r="B7" t="str">
        <f>+'Chart of Accounts'!B5</f>
        <v>Cash at Bank - ANZ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">
      <c r="A8">
        <f>+'Chart of Accounts'!A6</f>
        <v>110</v>
      </c>
      <c r="B8" t="str">
        <f>+'Chart of Accounts'!B6</f>
        <v>Accounts Receivable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">
      <c r="A9">
        <f>+'Chart of Accounts'!A7</f>
        <v>112</v>
      </c>
      <c r="B9" t="str">
        <f>+'Chart of Accounts'!B7</f>
        <v>Inventory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>
        <f>+'Chart of Accounts'!A8</f>
        <v>115</v>
      </c>
      <c r="B10" t="str">
        <f>+'Chart of Accounts'!B8</f>
        <v>Prepaid Insurance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>
        <f>+'Chart of Accounts'!A9</f>
        <v>118</v>
      </c>
      <c r="B11" t="str">
        <f>+'Chart of Accounts'!B9</f>
        <v xml:space="preserve">Office Supplies Inventory 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>
        <f>+'Chart of Accounts'!A10</f>
        <v>130</v>
      </c>
      <c r="B12" t="str">
        <f>+'Chart of Accounts'!B10</f>
        <v>Computer Equipment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>
        <f>+'Chart of Accounts'!A11</f>
        <v>131</v>
      </c>
      <c r="B13" s="37" t="s">
        <v>140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">
      <c r="A14">
        <f>+'Chart of Accounts'!A12</f>
        <v>135</v>
      </c>
      <c r="B14" t="str">
        <f>+'Chart of Accounts'!B12</f>
        <v>Store Equipment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>
        <f>+'Chart of Accounts'!A13</f>
        <v>136</v>
      </c>
      <c r="B15" s="37" t="s">
        <v>141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>
        <f>+'Chart of Accounts'!A14</f>
        <v>200</v>
      </c>
      <c r="B16" t="str">
        <f>+'Chart of Accounts'!B14</f>
        <v>Tax Payable (GST)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>
        <f>+'Chart of Accounts'!A15</f>
        <v>201</v>
      </c>
      <c r="B17" t="str">
        <f>+'Chart of Accounts'!B15</f>
        <v>Accounts Payable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">
      <c r="A18">
        <f>+'Chart of Accounts'!A16</f>
        <v>203</v>
      </c>
      <c r="B18" t="str">
        <f>+'Chart of Accounts'!B16</f>
        <v>Wages Payable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>
        <f>+'Chart of Accounts'!A17</f>
        <v>205</v>
      </c>
      <c r="B19" t="str">
        <f>+'Chart of Accounts'!B17</f>
        <v>PAYG Tax Payable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>
        <f>+'Chart of Accounts'!A18</f>
        <v>301</v>
      </c>
      <c r="B20" t="str">
        <f>+'Chart of Accounts'!B18</f>
        <v>Capital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>
        <f>+'Chart of Accounts'!A19</f>
        <v>302</v>
      </c>
      <c r="B21" t="str">
        <f>+'Chart of Accounts'!B19</f>
        <v>Drawings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>
        <f>+'Chart of Accounts'!A21</f>
        <v>401</v>
      </c>
      <c r="B22" t="str">
        <f>+'Chart of Accounts'!B21</f>
        <v>Sales Revenue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">
      <c r="A23">
        <f>+'Chart of Accounts'!A22</f>
        <v>402</v>
      </c>
      <c r="B23" t="str">
        <f>+'Chart of Accounts'!B22</f>
        <v>Sales Returns &amp; Allowances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">
      <c r="A24">
        <f>+'Chart of Accounts'!A23</f>
        <v>501</v>
      </c>
      <c r="B24" t="str">
        <f>+'Chart of Accounts'!B23</f>
        <v>Cost of Goods Sold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">
      <c r="A25">
        <f>+'Chart of Accounts'!A24</f>
        <v>503</v>
      </c>
      <c r="B25" t="str">
        <f>+'Chart of Accounts'!B24</f>
        <v>Bank Charges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">
      <c r="A26">
        <f>+'Chart of Accounts'!A25</f>
        <v>505</v>
      </c>
      <c r="B26" s="37" t="s">
        <v>143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">
      <c r="A27">
        <f>+'Chart of Accounts'!A26</f>
        <v>506</v>
      </c>
      <c r="B27" s="37" t="s">
        <v>142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>
        <f>+'Chart of Accounts'!A27</f>
        <v>520</v>
      </c>
      <c r="B28" t="str">
        <f>+'Chart of Accounts'!B27</f>
        <v>Insurance Expense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>
        <f>+'Chart of Accounts'!A28</f>
        <v>522</v>
      </c>
      <c r="B29" t="str">
        <f>+'Chart of Accounts'!B28</f>
        <v>Marketing Expense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">
      <c r="A30">
        <f>+'Chart of Accounts'!A29</f>
        <v>542</v>
      </c>
      <c r="B30" t="str">
        <f>+'Chart of Accounts'!B29</f>
        <v>Office Supplies Expense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">
      <c r="A31">
        <f>+'Chart of Accounts'!A30</f>
        <v>560</v>
      </c>
      <c r="B31" t="str">
        <f>+'Chart of Accounts'!B30</f>
        <v>Rent Expense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>
        <f>+'Chart of Accounts'!A31</f>
        <v>580</v>
      </c>
      <c r="B32" t="str">
        <f>+'Chart of Accounts'!B31</f>
        <v>Telephone and Internet Expense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">
      <c r="A33">
        <f>+'Chart of Accounts'!A32</f>
        <v>582</v>
      </c>
      <c r="B33" t="str">
        <f>+'Chart of Accounts'!B32</f>
        <v>Utilities Expense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">
      <c r="A34">
        <f>+'Chart of Accounts'!A33</f>
        <v>585</v>
      </c>
      <c r="B34" t="str">
        <f>+'Chart of Accounts'!B33</f>
        <v>Wages Expense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3.5" thickBot="1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3.5" thickTop="1" x14ac:dyDescent="0.2">
      <c r="B36" t="s">
        <v>48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2">
      <c r="B37" s="37"/>
      <c r="C37" s="55"/>
      <c r="D37" s="55"/>
      <c r="E37" s="10"/>
      <c r="F37" s="10"/>
      <c r="G37" s="10"/>
      <c r="H37" s="55"/>
      <c r="I37" s="55"/>
      <c r="J37" s="55"/>
      <c r="K37" s="55"/>
      <c r="L37" s="55"/>
      <c r="M37" s="55"/>
    </row>
    <row r="38" spans="1:13" x14ac:dyDescent="0.2">
      <c r="A38" s="37" t="s">
        <v>115</v>
      </c>
      <c r="C38" s="4">
        <f>C35-D35</f>
        <v>0</v>
      </c>
    </row>
    <row r="39" spans="1:13" x14ac:dyDescent="0.2">
      <c r="A39" s="37" t="s">
        <v>116</v>
      </c>
      <c r="C39" s="4">
        <f>+E35-G35</f>
        <v>0</v>
      </c>
    </row>
    <row r="40" spans="1:13" x14ac:dyDescent="0.2">
      <c r="A40" s="37" t="s">
        <v>117</v>
      </c>
      <c r="C40" s="4">
        <f>+H35-I35</f>
        <v>0</v>
      </c>
    </row>
    <row r="41" spans="1:13" x14ac:dyDescent="0.2">
      <c r="A41" s="37" t="s">
        <v>118</v>
      </c>
      <c r="C41" s="4">
        <f>+J35-K35</f>
        <v>0</v>
      </c>
    </row>
    <row r="42" spans="1:13" x14ac:dyDescent="0.2">
      <c r="A42" s="37" t="s">
        <v>119</v>
      </c>
      <c r="C42" s="4">
        <f>+L35-M35</f>
        <v>0</v>
      </c>
    </row>
  </sheetData>
  <phoneticPr fontId="3" type="noConversion"/>
  <printOptions gridLines="1"/>
  <pageMargins left="0.35000000000000003" right="0.35000000000000003" top="0.79000000000000015" bottom="0.98" header="0.51" footer="0.51"/>
  <pageSetup paperSize="9" scale="80" orientation="landscape" horizontalDpi="4294967292" verticalDpi="4294967292" r:id="rId1"/>
  <headerFooter alignWithMargins="0">
    <oddHeader>&amp;C&amp;"Verdana,Bold"&amp;16Active Sports Excel Template</oddHeader>
    <oddFooter>&amp;L &amp;C&amp;A
Active Sports Practice Set&amp;RPage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view="pageLayout" zoomScaleNormal="100" workbookViewId="0">
      <selection activeCell="C47" sqref="C47"/>
    </sheetView>
  </sheetViews>
  <sheetFormatPr defaultColWidth="11" defaultRowHeight="12.75" x14ac:dyDescent="0.2"/>
  <cols>
    <col min="1" max="1" width="9.875" customWidth="1"/>
    <col min="2" max="2" width="40.25" customWidth="1"/>
  </cols>
  <sheetData>
    <row r="1" spans="2:6" ht="15" x14ac:dyDescent="0.2">
      <c r="B1" s="12" t="s">
        <v>105</v>
      </c>
    </row>
    <row r="2" spans="2:6" ht="15" x14ac:dyDescent="0.2">
      <c r="B2" s="12" t="s">
        <v>103</v>
      </c>
      <c r="C2" s="9"/>
    </row>
    <row r="3" spans="2:6" ht="15" x14ac:dyDescent="0.2">
      <c r="B3" s="12" t="s">
        <v>54</v>
      </c>
      <c r="C3" s="9"/>
    </row>
    <row r="5" spans="2:6" x14ac:dyDescent="0.2">
      <c r="B5" s="25"/>
    </row>
    <row r="6" spans="2:6" x14ac:dyDescent="0.2">
      <c r="B6" s="25"/>
      <c r="D6" s="43"/>
      <c r="F6" s="44"/>
    </row>
    <row r="7" spans="2:6" x14ac:dyDescent="0.2">
      <c r="C7" s="10"/>
      <c r="D7" s="43"/>
      <c r="F7" s="44"/>
    </row>
    <row r="8" spans="2:6" x14ac:dyDescent="0.2">
      <c r="C8" s="10"/>
      <c r="D8" s="43"/>
      <c r="F8" s="44"/>
    </row>
    <row r="9" spans="2:6" x14ac:dyDescent="0.2">
      <c r="B9" s="37"/>
      <c r="C9" s="10"/>
      <c r="D9" s="43"/>
      <c r="F9" s="44"/>
    </row>
    <row r="10" spans="2:6" x14ac:dyDescent="0.2">
      <c r="C10" s="10"/>
      <c r="D10" s="43"/>
      <c r="F10" s="44"/>
    </row>
    <row r="11" spans="2:6" x14ac:dyDescent="0.2">
      <c r="B11" s="37"/>
      <c r="C11" s="10"/>
      <c r="D11" s="43"/>
      <c r="F11" s="44"/>
    </row>
    <row r="12" spans="2:6" x14ac:dyDescent="0.2">
      <c r="C12" s="10"/>
      <c r="D12" s="43"/>
      <c r="E12" s="44"/>
    </row>
    <row r="13" spans="2:6" x14ac:dyDescent="0.2">
      <c r="C13" s="10"/>
      <c r="D13" s="43"/>
      <c r="E13" s="44"/>
    </row>
    <row r="14" spans="2:6" x14ac:dyDescent="0.2">
      <c r="B14" s="25"/>
      <c r="C14" s="10"/>
      <c r="D14" s="43"/>
    </row>
    <row r="15" spans="2:6" x14ac:dyDescent="0.2">
      <c r="B15" s="25"/>
      <c r="C15" s="10"/>
      <c r="D15" s="43"/>
    </row>
    <row r="16" spans="2:6" x14ac:dyDescent="0.2">
      <c r="B16" s="37"/>
      <c r="C16" s="10"/>
      <c r="D16" s="43"/>
    </row>
    <row r="17" spans="2:4" x14ac:dyDescent="0.2">
      <c r="B17" s="37"/>
      <c r="C17" s="10"/>
      <c r="D17" s="43"/>
    </row>
    <row r="18" spans="2:4" x14ac:dyDescent="0.2">
      <c r="B18" s="37"/>
      <c r="C18" s="10"/>
      <c r="D18" s="43"/>
    </row>
    <row r="19" spans="2:4" x14ac:dyDescent="0.2">
      <c r="B19" s="37"/>
      <c r="C19" s="10"/>
      <c r="D19" s="43"/>
    </row>
    <row r="20" spans="2:4" x14ac:dyDescent="0.2">
      <c r="B20" s="37"/>
      <c r="C20" s="10"/>
      <c r="D20" s="43"/>
    </row>
    <row r="21" spans="2:4" x14ac:dyDescent="0.2">
      <c r="B21" s="37"/>
      <c r="C21" s="10"/>
      <c r="D21" s="43"/>
    </row>
    <row r="22" spans="2:4" x14ac:dyDescent="0.2">
      <c r="B22" s="37"/>
      <c r="C22" s="10"/>
      <c r="D22" s="43"/>
    </row>
    <row r="23" spans="2:4" x14ac:dyDescent="0.2">
      <c r="B23" s="37"/>
      <c r="C23" s="10"/>
      <c r="D23" s="43"/>
    </row>
    <row r="24" spans="2:4" x14ac:dyDescent="0.2">
      <c r="B24" s="37"/>
      <c r="C24" s="10"/>
      <c r="D24" s="43"/>
    </row>
    <row r="25" spans="2:4" x14ac:dyDescent="0.2">
      <c r="B25" s="37"/>
      <c r="C25" s="10"/>
      <c r="D25" s="43"/>
    </row>
    <row r="26" spans="2:4" x14ac:dyDescent="0.2">
      <c r="B26" s="37"/>
      <c r="C26" s="10"/>
      <c r="D26" s="43"/>
    </row>
    <row r="27" spans="2:4" x14ac:dyDescent="0.2">
      <c r="B27" s="37"/>
      <c r="C27" s="10"/>
      <c r="D27" s="43"/>
    </row>
    <row r="28" spans="2:4" x14ac:dyDescent="0.2">
      <c r="B28" s="37"/>
      <c r="C28" s="10"/>
      <c r="D28" s="43"/>
    </row>
    <row r="29" spans="2:4" x14ac:dyDescent="0.2">
      <c r="B29" s="37"/>
      <c r="C29" s="10"/>
      <c r="D29" s="43"/>
    </row>
    <row r="30" spans="2:4" x14ac:dyDescent="0.2">
      <c r="B30" s="37"/>
      <c r="C30" s="10"/>
      <c r="D30" s="43"/>
    </row>
    <row r="31" spans="2:4" x14ac:dyDescent="0.2">
      <c r="B31" s="37"/>
      <c r="C31" s="10"/>
      <c r="D31" s="43"/>
    </row>
    <row r="32" spans="2:4" x14ac:dyDescent="0.2">
      <c r="B32" s="37"/>
      <c r="C32" s="10"/>
    </row>
    <row r="33" spans="2:3" x14ac:dyDescent="0.2">
      <c r="B33" s="37"/>
      <c r="C33" s="10"/>
    </row>
    <row r="34" spans="2:3" x14ac:dyDescent="0.2">
      <c r="B34" s="37"/>
      <c r="C34" s="10"/>
    </row>
    <row r="35" spans="2:3" x14ac:dyDescent="0.2">
      <c r="B35" s="37"/>
      <c r="C35" s="10"/>
    </row>
    <row r="36" spans="2:3" x14ac:dyDescent="0.2">
      <c r="C36" s="10"/>
    </row>
    <row r="38" spans="2:3" x14ac:dyDescent="0.2">
      <c r="B38" s="25"/>
      <c r="C38" s="10"/>
    </row>
    <row r="39" spans="2:3" ht="15" x14ac:dyDescent="0.2">
      <c r="B39" s="26" t="s">
        <v>78</v>
      </c>
    </row>
    <row r="40" spans="2:3" ht="15" x14ac:dyDescent="0.2">
      <c r="B40" s="12" t="s">
        <v>55</v>
      </c>
      <c r="C40" s="9"/>
    </row>
    <row r="41" spans="2:3" x14ac:dyDescent="0.2">
      <c r="C41" s="9"/>
    </row>
    <row r="43" spans="2:3" x14ac:dyDescent="0.2">
      <c r="B43" s="37"/>
      <c r="C43" s="10"/>
    </row>
    <row r="44" spans="2:3" x14ac:dyDescent="0.2">
      <c r="B44" s="37"/>
      <c r="C44" s="10"/>
    </row>
    <row r="45" spans="2:3" x14ac:dyDescent="0.2">
      <c r="C45" s="10"/>
    </row>
    <row r="46" spans="2:3" x14ac:dyDescent="0.2">
      <c r="C46" s="10"/>
    </row>
    <row r="47" spans="2:3" x14ac:dyDescent="0.2">
      <c r="B47" s="27"/>
      <c r="C47" s="10"/>
    </row>
    <row r="48" spans="2:3" x14ac:dyDescent="0.2">
      <c r="C48" s="10"/>
    </row>
    <row r="49" spans="2:2" x14ac:dyDescent="0.2">
      <c r="B49" s="37"/>
    </row>
    <row r="51" spans="2:2" x14ac:dyDescent="0.2">
      <c r="B51" s="37"/>
    </row>
  </sheetData>
  <phoneticPr fontId="3" type="noConversion"/>
  <printOptions gridLines="1"/>
  <pageMargins left="0.35000000000000003" right="0.35000000000000003" top="0.79000000000000015" bottom="0.98" header="0.51" footer="0.51"/>
  <pageSetup paperSize="9" scale="95" orientation="portrait" horizontalDpi="4294967292" verticalDpi="4294967292" r:id="rId1"/>
  <headerFooter alignWithMargins="0">
    <oddHeader>&amp;C&amp;"Verdana,Bold"&amp;16Active Sports Excel Template</oddHeader>
    <oddFooter>&amp;L &amp;C&amp;A
Active Sports Practice Set&amp;RPage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zoomScaleNormal="100" workbookViewId="0">
      <selection activeCell="C3" sqref="C3:H4"/>
    </sheetView>
  </sheetViews>
  <sheetFormatPr defaultColWidth="11" defaultRowHeight="12.75" x14ac:dyDescent="0.2"/>
  <cols>
    <col min="1" max="1" width="7.125" customWidth="1"/>
    <col min="2" max="2" width="31" customWidth="1"/>
    <col min="6" max="6" width="12.375" bestFit="1" customWidth="1"/>
    <col min="7" max="7" width="11.625" bestFit="1" customWidth="1"/>
    <col min="8" max="8" width="12.625" bestFit="1" customWidth="1"/>
  </cols>
  <sheetData>
    <row r="1" spans="1:8" s="1" customFormat="1" ht="27" x14ac:dyDescent="0.35">
      <c r="A1" s="56"/>
      <c r="B1" s="47" t="s">
        <v>105</v>
      </c>
      <c r="C1" s="21"/>
      <c r="D1" s="21"/>
      <c r="E1" s="21"/>
    </row>
    <row r="2" spans="1:8" ht="27" x14ac:dyDescent="0.35">
      <c r="A2" s="57" t="s">
        <v>113</v>
      </c>
      <c r="B2" s="9"/>
      <c r="C2" s="9"/>
      <c r="D2" s="9"/>
      <c r="E2" s="9"/>
    </row>
    <row r="3" spans="1:8" ht="22.5" x14ac:dyDescent="0.3">
      <c r="A3" s="8"/>
      <c r="B3" s="9"/>
      <c r="C3" s="28"/>
      <c r="D3" s="2"/>
      <c r="E3" s="2"/>
      <c r="F3" s="2"/>
      <c r="G3" s="2"/>
      <c r="H3" s="2"/>
    </row>
    <row r="4" spans="1:8" x14ac:dyDescent="0.2">
      <c r="C4" s="5"/>
      <c r="D4" s="5"/>
      <c r="E4" s="5"/>
    </row>
    <row r="6" spans="1:8" x14ac:dyDescent="0.2">
      <c r="A6" s="1"/>
    </row>
    <row r="7" spans="1:8" x14ac:dyDescent="0.2">
      <c r="C7" s="7"/>
      <c r="D7" s="7"/>
      <c r="E7" s="7"/>
      <c r="F7" s="49"/>
      <c r="G7" s="50"/>
      <c r="H7" s="50"/>
    </row>
    <row r="12" spans="1:8" x14ac:dyDescent="0.2">
      <c r="A12" s="1"/>
    </row>
    <row r="13" spans="1:8" x14ac:dyDescent="0.2">
      <c r="A13" s="1"/>
    </row>
    <row r="18" spans="1:2" x14ac:dyDescent="0.2">
      <c r="A18" s="1"/>
    </row>
    <row r="19" spans="1:2" x14ac:dyDescent="0.2">
      <c r="A19" s="1"/>
    </row>
    <row r="21" spans="1:2" x14ac:dyDescent="0.2">
      <c r="A21" s="1"/>
    </row>
    <row r="22" spans="1:2" x14ac:dyDescent="0.2">
      <c r="A22" s="1"/>
    </row>
    <row r="23" spans="1:2" x14ac:dyDescent="0.2">
      <c r="A23" s="1"/>
    </row>
    <row r="24" spans="1:2" x14ac:dyDescent="0.2">
      <c r="A24" s="1"/>
    </row>
    <row r="25" spans="1:2" x14ac:dyDescent="0.2">
      <c r="A25" s="1"/>
    </row>
    <row r="26" spans="1:2" x14ac:dyDescent="0.2">
      <c r="A26" s="1"/>
    </row>
    <row r="27" spans="1:2" x14ac:dyDescent="0.2">
      <c r="A27" s="1"/>
      <c r="B27" s="1"/>
    </row>
    <row r="28" spans="1:2" x14ac:dyDescent="0.2">
      <c r="A28" s="1"/>
      <c r="B28" s="1"/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4" spans="2:8" x14ac:dyDescent="0.2">
      <c r="H34" s="44"/>
    </row>
    <row r="35" spans="2:8" x14ac:dyDescent="0.2">
      <c r="B35" s="37"/>
      <c r="H35" s="44"/>
    </row>
    <row r="36" spans="2:8" x14ac:dyDescent="0.2">
      <c r="B36" s="37"/>
    </row>
    <row r="37" spans="2:8" x14ac:dyDescent="0.2">
      <c r="B37" s="37"/>
    </row>
  </sheetData>
  <phoneticPr fontId="3" type="noConversion"/>
  <printOptions gridLines="1"/>
  <pageMargins left="0.35000000000000003" right="0.35000000000000003" top="0.79000000000000015" bottom="0.98" header="0.51" footer="0.51"/>
  <pageSetup paperSize="9" scale="95" orientation="landscape" horizontalDpi="4294967292" verticalDpi="4294967292" r:id="rId1"/>
  <headerFooter alignWithMargins="0">
    <oddHeader>&amp;C&amp;"Verdana,Bold"&amp;16Active Sports Excel Template</oddHeader>
    <oddFooter>&amp;L &amp;C&amp;A
Active Sports Practice Set&amp;RPage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Layout" zoomScaleNormal="100" workbookViewId="0">
      <selection activeCell="C15" sqref="C15"/>
    </sheetView>
  </sheetViews>
  <sheetFormatPr defaultColWidth="11" defaultRowHeight="12.75" x14ac:dyDescent="0.2"/>
  <cols>
    <col min="1" max="1" width="21.375" customWidth="1"/>
    <col min="2" max="2" width="19.875" customWidth="1"/>
    <col min="3" max="3" width="18.875" customWidth="1"/>
  </cols>
  <sheetData>
    <row r="1" spans="1:3" ht="22.5" x14ac:dyDescent="0.3">
      <c r="A1" s="8" t="s">
        <v>59</v>
      </c>
      <c r="B1" s="9"/>
      <c r="C1" s="9"/>
    </row>
    <row r="2" spans="1:3" ht="22.5" x14ac:dyDescent="0.3">
      <c r="A2" s="8" t="s">
        <v>60</v>
      </c>
      <c r="B2" s="9"/>
      <c r="C2" s="9"/>
    </row>
    <row r="4" spans="1:3" x14ac:dyDescent="0.2">
      <c r="B4" s="5" t="s">
        <v>73</v>
      </c>
      <c r="C4" s="5" t="s">
        <v>75</v>
      </c>
    </row>
    <row r="36" spans="2:2" x14ac:dyDescent="0.2">
      <c r="B36" s="37"/>
    </row>
    <row r="37" spans="2:2" x14ac:dyDescent="0.2">
      <c r="B37" s="37"/>
    </row>
    <row r="38" spans="2:2" x14ac:dyDescent="0.2">
      <c r="B38" s="37"/>
    </row>
  </sheetData>
  <phoneticPr fontId="3" type="noConversion"/>
  <printOptions gridLines="1"/>
  <pageMargins left="0.35000000000000003" right="0.35000000000000003" top="0.79000000000000015" bottom="0.98" header="0.51" footer="0.51"/>
  <pageSetup paperSize="9" orientation="portrait" horizontalDpi="4294967292" verticalDpi="4294967292" r:id="rId1"/>
  <headerFooter alignWithMargins="0">
    <oddHeader>&amp;C&amp;"Verdana,Bold"&amp;16Active Sports Excel Template</oddHeader>
    <oddFooter>&amp;L &amp;C&amp;A
Active Sports Practice Set&amp;RPage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Chart of Accounts</vt:lpstr>
      <vt:lpstr>Journals</vt:lpstr>
      <vt:lpstr>Subsid Ledgers</vt:lpstr>
      <vt:lpstr>Gen Ledger</vt:lpstr>
      <vt:lpstr>Worksheet</vt:lpstr>
      <vt:lpstr>Income Sment</vt:lpstr>
      <vt:lpstr>Balance Sheet</vt:lpstr>
      <vt:lpstr>Post Cl Trial Bal</vt:lpstr>
      <vt:lpstr>'Gen Ledger'!Print_Area</vt:lpstr>
      <vt:lpstr>'Subsid Ledgers'!Print_Area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2016-03-29T06:39:40Z</dcterms:created>
  <dcterms:modified xsi:type="dcterms:W3CDTF">2016-04-01T04:25:44Z</dcterms:modified>
</cp:coreProperties>
</file>